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3"/>
  </bookViews>
  <sheets>
    <sheet name="Data" sheetId="16" r:id="rId1"/>
    <sheet name="Arranged" sheetId="17" r:id="rId2"/>
    <sheet name="CN-1" sheetId="1" r:id="rId3"/>
    <sheet name="CN-2" sheetId="2" r:id="rId4"/>
    <sheet name="CN-3" sheetId="3" r:id="rId5"/>
    <sheet name="CN-4" sheetId="4" r:id="rId6"/>
    <sheet name="CN-5" sheetId="5" r:id="rId7"/>
    <sheet name="CN-6" sheetId="6" r:id="rId8"/>
    <sheet name="CN-7" sheetId="7" r:id="rId9"/>
    <sheet name="CN-8" sheetId="8" r:id="rId10"/>
    <sheet name="CN-9" sheetId="9" r:id="rId11"/>
    <sheet name="CN-10" sheetId="10" r:id="rId12"/>
    <sheet name="CN-11" sheetId="11" r:id="rId13"/>
    <sheet name="CN-12" sheetId="12" r:id="rId14"/>
    <sheet name="CN-13" sheetId="13" r:id="rId15"/>
    <sheet name="CN-14" sheetId="14" r:id="rId16"/>
    <sheet name="CN-15" sheetId="15" r:id="rId17"/>
  </sheets>
  <definedNames>
    <definedName name="_xlnm._FilterDatabase" localSheetId="2" hidden="1">'CN-1'!$D$1:$D$156</definedName>
    <definedName name="_xlnm._FilterDatabase" localSheetId="11" hidden="1">'CN-10'!$D$1:$D$86</definedName>
    <definedName name="_xlnm._FilterDatabase" localSheetId="12" hidden="1">'CN-11'!$D$1:$D$210</definedName>
    <definedName name="_xlnm._FilterDatabase" localSheetId="13" hidden="1">'CN-12'!$D$1:$D$154</definedName>
    <definedName name="_xlnm._FilterDatabase" localSheetId="14" hidden="1">'CN-13'!$D$1:$D$154</definedName>
    <definedName name="_xlnm._FilterDatabase" localSheetId="15" hidden="1">'CN-14'!$D$1:$D$158</definedName>
    <definedName name="_xlnm._FilterDatabase" localSheetId="16" hidden="1">'CN-15'!$D$1:$D$154</definedName>
    <definedName name="_xlnm._FilterDatabase" localSheetId="3" hidden="1">'CN-2'!$D$1:$D$156</definedName>
    <definedName name="_xlnm._FilterDatabase" localSheetId="4" hidden="1">'CN-3'!$D$1:$D$156</definedName>
    <definedName name="_xlnm._FilterDatabase" localSheetId="5" hidden="1">'CN-4'!$D$1:$D$178</definedName>
    <definedName name="_xlnm._FilterDatabase" localSheetId="6" hidden="1">'CN-5'!$D$1:$D$182</definedName>
    <definedName name="_xlnm._FilterDatabase" localSheetId="7" hidden="1">'CN-6'!$D$1:$D$142</definedName>
    <definedName name="_xlnm._FilterDatabase" localSheetId="8" hidden="1">'CN-7'!$D$1:$D$154</definedName>
    <definedName name="_xlnm._FilterDatabase" localSheetId="9" hidden="1">'CN-8'!$D$1:$D$154</definedName>
    <definedName name="_xlnm._FilterDatabase" localSheetId="10" hidden="1">'CN-9'!$D$1:$D$154</definedName>
    <definedName name="CN_1_Citron_HLB_Nymph_Control_C_1__Run_1_040417" localSheetId="2">'CN-1'!$A$1:$K$46</definedName>
    <definedName name="CN_10_Control_plant_nymph_R_4_C_1_041717" localSheetId="11">'CN-10'!$A$1:$K$84</definedName>
    <definedName name="CN_11_Control_plant_nymph_R_4_C_2_041717" localSheetId="12">'CN-11'!$A$1:$K$190</definedName>
    <definedName name="CN_12_Control_plant_nymph_R_4_C_7_041717" localSheetId="13">'CN-12'!$A$1:$K$96</definedName>
    <definedName name="CN_13_Control_plant_nymph_R_5_C_8_041917" localSheetId="14">'CN-13'!$A$1:$K$82</definedName>
    <definedName name="CN_14_Control_plant_nymph_R_6_C_1_050517" localSheetId="15">'CN-14'!$A$1:$K$68</definedName>
    <definedName name="CN_15_Control_plant_nymph_R_7_C_2_050817" localSheetId="16">'CN-15'!$A$1:$K$74</definedName>
    <definedName name="CN_2_Citron_HLB_Nymph_Control_C_6__Run_1_040417" localSheetId="3">'CN-2'!$A$1:$K$92</definedName>
    <definedName name="CN_3_Citron_HLB_Nymph_Control_C_8__Run_1_040417" localSheetId="4">'CN-3'!$A$1:$K$154</definedName>
    <definedName name="CN_4_Citron_Nymph_Control_C_1__Run_2_041117" localSheetId="5">'CN-4'!$A$1:$K$174</definedName>
    <definedName name="CN_5_Citron_Nymph_Control_C_2__Run_2_041117" localSheetId="6">'CN-5'!$A$1:$K$170</definedName>
    <definedName name="CN_6_Control_plant_nymph_R_2_C_8_041117" localSheetId="7">'CN-6'!$A$1:$K$69</definedName>
    <definedName name="CN_7_Control_plant_nymph_R_3_C_2_041317" localSheetId="8">'CN-7'!$A$1:$K$112</definedName>
    <definedName name="CN_8_Control_plant_nymph_R_3_C_7_041317" localSheetId="9">'CN-8'!$A$1:$K$127</definedName>
    <definedName name="CN_9_Control_plant_nymph_R_3_C_8_041317" localSheetId="10">'CN-9'!$A$1:$K$79</definedName>
  </definedNames>
  <calcPr calcId="152511"/>
</workbook>
</file>

<file path=xl/calcChain.xml><?xml version="1.0" encoding="utf-8"?>
<calcChain xmlns="http://schemas.openxmlformats.org/spreadsheetml/2006/main">
  <c r="L193" i="2" l="1"/>
  <c r="L194" i="2"/>
  <c r="L195" i="2"/>
  <c r="L196" i="2"/>
  <c r="L192" i="2"/>
  <c r="P12" i="17" l="1"/>
  <c r="O12" i="17"/>
  <c r="N12" i="17"/>
  <c r="M12" i="17"/>
  <c r="L12" i="17"/>
  <c r="K12" i="17"/>
  <c r="R8" i="17"/>
  <c r="G96" i="17" l="1"/>
  <c r="F96" i="17"/>
  <c r="E96" i="17"/>
  <c r="D96" i="17"/>
  <c r="C96" i="17"/>
  <c r="G80" i="17"/>
  <c r="F80" i="17"/>
  <c r="E80" i="17"/>
  <c r="D80" i="17"/>
  <c r="C80" i="17"/>
  <c r="G64" i="17"/>
  <c r="F64" i="17"/>
  <c r="E64" i="17"/>
  <c r="D64" i="17"/>
  <c r="C64" i="17"/>
  <c r="G48" i="17"/>
  <c r="F48" i="17"/>
  <c r="E48" i="17"/>
  <c r="D48" i="17"/>
  <c r="C48" i="17"/>
  <c r="G32" i="17"/>
  <c r="F32" i="17"/>
  <c r="E32" i="17"/>
  <c r="D32" i="17"/>
  <c r="C32" i="17"/>
  <c r="D16" i="17"/>
  <c r="E16" i="17"/>
  <c r="F16" i="17"/>
  <c r="G16" i="17"/>
  <c r="C16" i="17"/>
  <c r="G95" i="17"/>
  <c r="G79" i="17"/>
  <c r="G63" i="17"/>
  <c r="G47" i="17"/>
  <c r="G31" i="17"/>
  <c r="G15" i="17"/>
  <c r="G94" i="17"/>
  <c r="G78" i="17"/>
  <c r="G62" i="17"/>
  <c r="G46" i="17"/>
  <c r="G30" i="17"/>
  <c r="G14" i="17"/>
  <c r="G93" i="17"/>
  <c r="G77" i="17"/>
  <c r="G61" i="17"/>
  <c r="G45" i="17"/>
  <c r="G29" i="17"/>
  <c r="G13" i="17"/>
  <c r="G92" i="17"/>
  <c r="G76" i="17"/>
  <c r="G60" i="17"/>
  <c r="G44" i="17"/>
  <c r="G28" i="17"/>
  <c r="G12" i="17"/>
  <c r="G90" i="17"/>
  <c r="G74" i="17"/>
  <c r="G58" i="17"/>
  <c r="G42" i="17"/>
  <c r="G26" i="17"/>
  <c r="G10" i="17"/>
  <c r="G89" i="17"/>
  <c r="G73" i="17"/>
  <c r="G57" i="17"/>
  <c r="G41" i="17"/>
  <c r="G25" i="17"/>
  <c r="G9" i="17"/>
  <c r="G88" i="17"/>
  <c r="G72" i="17"/>
  <c r="G56" i="17"/>
  <c r="G40" i="17"/>
  <c r="G24" i="17"/>
  <c r="G8" i="17"/>
  <c r="G87" i="17"/>
  <c r="G71" i="17"/>
  <c r="G55" i="17"/>
  <c r="G39" i="17"/>
  <c r="G23" i="17"/>
  <c r="G7" i="17"/>
  <c r="G86" i="17"/>
  <c r="G70" i="17"/>
  <c r="G54" i="17"/>
  <c r="G38" i="17"/>
  <c r="G22" i="17"/>
  <c r="G6" i="17"/>
  <c r="G85" i="17"/>
  <c r="G69" i="17"/>
  <c r="G53" i="17"/>
  <c r="G37" i="17"/>
  <c r="G21" i="17"/>
  <c r="G5" i="17"/>
  <c r="G84" i="17"/>
  <c r="G68" i="17"/>
  <c r="G52" i="17"/>
  <c r="G36" i="17"/>
  <c r="G20" i="17"/>
  <c r="G4" i="17"/>
  <c r="G83" i="17"/>
  <c r="G67" i="17"/>
  <c r="G51" i="17"/>
  <c r="G35" i="17"/>
  <c r="G19" i="17"/>
  <c r="G3" i="17"/>
  <c r="G82" i="17"/>
  <c r="G66" i="17"/>
  <c r="G50" i="17"/>
  <c r="G34" i="17"/>
  <c r="G18" i="17"/>
  <c r="G2" i="17"/>
  <c r="G81" i="17"/>
  <c r="G65" i="17"/>
  <c r="G49" i="17"/>
  <c r="G33" i="17"/>
  <c r="G17" i="17"/>
  <c r="G1" i="17"/>
  <c r="G1" i="16"/>
  <c r="G2" i="16"/>
  <c r="G3" i="16"/>
  <c r="G4" i="16"/>
  <c r="G5" i="16"/>
  <c r="G6" i="16"/>
  <c r="G90" i="16"/>
  <c r="G89" i="16"/>
  <c r="G88" i="16"/>
  <c r="G87" i="16"/>
  <c r="G86" i="16"/>
  <c r="G85" i="16"/>
  <c r="G84" i="16"/>
  <c r="G83" i="16"/>
  <c r="G82" i="16"/>
  <c r="G81" i="16"/>
  <c r="G80" i="16"/>
  <c r="G79" i="16"/>
  <c r="G78" i="16"/>
  <c r="G77" i="16"/>
  <c r="G76" i="16"/>
  <c r="G75" i="16"/>
  <c r="G74" i="16"/>
  <c r="G73" i="16"/>
  <c r="G72" i="16"/>
  <c r="G71" i="16"/>
  <c r="G70" i="16"/>
  <c r="G69" i="16"/>
  <c r="G68" i="16"/>
  <c r="G67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K280" i="5"/>
  <c r="K278" i="4"/>
  <c r="K279" i="5"/>
  <c r="K278" i="5"/>
  <c r="K277" i="5"/>
  <c r="K276" i="5"/>
  <c r="K275" i="5"/>
  <c r="K274" i="5"/>
  <c r="K277" i="4"/>
  <c r="K276" i="4"/>
  <c r="K275" i="4"/>
  <c r="K274" i="4"/>
  <c r="K273" i="4"/>
  <c r="K272" i="4"/>
  <c r="F251" i="5"/>
  <c r="E251" i="5"/>
  <c r="D251" i="5"/>
  <c r="F248" i="5"/>
  <c r="E248" i="5"/>
  <c r="D248" i="5"/>
  <c r="F240" i="5"/>
  <c r="E240" i="5"/>
  <c r="D240" i="5"/>
  <c r="F187" i="5"/>
  <c r="E187" i="5"/>
  <c r="D187" i="5"/>
  <c r="F230" i="5"/>
  <c r="G230" i="5" s="1"/>
  <c r="E230" i="5"/>
  <c r="D230" i="5"/>
  <c r="G220" i="5"/>
  <c r="F220" i="5"/>
  <c r="E220" i="5"/>
  <c r="D220" i="5"/>
  <c r="F260" i="4"/>
  <c r="G260" i="4" s="1"/>
  <c r="E260" i="4"/>
  <c r="D260" i="4"/>
  <c r="F258" i="4"/>
  <c r="G258" i="4" s="1"/>
  <c r="E258" i="4"/>
  <c r="D258" i="4"/>
  <c r="F243" i="4"/>
  <c r="G243" i="4" s="1"/>
  <c r="E243" i="4"/>
  <c r="D243" i="4"/>
  <c r="F227" i="4"/>
  <c r="G227" i="4" s="1"/>
  <c r="E227" i="4"/>
  <c r="D227" i="4"/>
  <c r="F211" i="4"/>
  <c r="G211" i="4" s="1"/>
  <c r="E211" i="4"/>
  <c r="D211" i="4"/>
  <c r="F183" i="4"/>
  <c r="G183" i="4" s="1"/>
  <c r="E183" i="4"/>
  <c r="D183" i="4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1" i="5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1" i="4"/>
  <c r="G251" i="5" l="1"/>
  <c r="G248" i="5"/>
  <c r="G240" i="5"/>
  <c r="G187" i="5"/>
  <c r="K142" i="10"/>
  <c r="K141" i="10"/>
  <c r="K140" i="10"/>
  <c r="K139" i="10"/>
  <c r="K138" i="10"/>
  <c r="K137" i="10"/>
  <c r="F130" i="10"/>
  <c r="G130" i="10" s="1"/>
  <c r="E130" i="10"/>
  <c r="D130" i="10"/>
  <c r="F127" i="10"/>
  <c r="G127" i="10" s="1"/>
  <c r="E127" i="10"/>
  <c r="D127" i="10"/>
  <c r="F120" i="10"/>
  <c r="G120" i="10" s="1"/>
  <c r="E120" i="10"/>
  <c r="D120" i="10"/>
  <c r="F113" i="10"/>
  <c r="G113" i="10" s="1"/>
  <c r="E113" i="10"/>
  <c r="D113" i="10"/>
  <c r="F106" i="10"/>
  <c r="E106" i="10"/>
  <c r="D106" i="10"/>
  <c r="F92" i="10"/>
  <c r="G92" i="10" s="1"/>
  <c r="E92" i="10"/>
  <c r="D92" i="10"/>
  <c r="G106" i="10"/>
  <c r="C78" i="10"/>
  <c r="C79" i="10"/>
  <c r="C80" i="10"/>
  <c r="C81" i="10"/>
  <c r="C82" i="10"/>
  <c r="C83" i="10"/>
  <c r="C84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1" i="10"/>
  <c r="K143" i="10" l="1"/>
  <c r="K189" i="6"/>
  <c r="K188" i="6"/>
  <c r="K193" i="6"/>
  <c r="K192" i="6"/>
  <c r="K191" i="6"/>
  <c r="K190" i="6"/>
  <c r="F179" i="6"/>
  <c r="E179" i="6"/>
  <c r="D179" i="6"/>
  <c r="E178" i="6"/>
  <c r="D178" i="6"/>
  <c r="F174" i="6"/>
  <c r="E174" i="6"/>
  <c r="D174" i="6"/>
  <c r="F169" i="6"/>
  <c r="G169" i="6" s="1"/>
  <c r="E169" i="6"/>
  <c r="D169" i="6"/>
  <c r="F164" i="6"/>
  <c r="G164" i="6" s="1"/>
  <c r="E164" i="6"/>
  <c r="D164" i="6"/>
  <c r="F152" i="6"/>
  <c r="G152" i="6" s="1"/>
  <c r="E152" i="6"/>
  <c r="D152" i="6"/>
  <c r="G178" i="6"/>
  <c r="C2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1" i="6"/>
  <c r="K194" i="6" l="1"/>
  <c r="G179" i="6"/>
  <c r="G174" i="6"/>
  <c r="F191" i="15"/>
  <c r="E191" i="15"/>
  <c r="D191" i="15"/>
  <c r="F185" i="15"/>
  <c r="E185" i="15"/>
  <c r="D185" i="15"/>
  <c r="F178" i="15"/>
  <c r="E178" i="15"/>
  <c r="D178" i="15"/>
  <c r="F171" i="15" l="1"/>
  <c r="E171" i="15"/>
  <c r="D171" i="15"/>
  <c r="F159" i="15"/>
  <c r="E159" i="15"/>
  <c r="D159" i="15"/>
  <c r="G191" i="15"/>
  <c r="G185" i="15"/>
  <c r="G178" i="15"/>
  <c r="F186" i="14"/>
  <c r="E186" i="14"/>
  <c r="D186" i="14"/>
  <c r="F178" i="14"/>
  <c r="E178" i="14"/>
  <c r="D178" i="14"/>
  <c r="F163" i="14"/>
  <c r="E163" i="14"/>
  <c r="D163" i="14"/>
  <c r="C21" i="14"/>
  <c r="C19" i="14"/>
  <c r="C7" i="14"/>
  <c r="F184" i="14"/>
  <c r="G184" i="14" s="1"/>
  <c r="E184" i="14"/>
  <c r="D184" i="14"/>
  <c r="F182" i="14"/>
  <c r="E182" i="14"/>
  <c r="D182" i="14"/>
  <c r="F180" i="14"/>
  <c r="E180" i="14"/>
  <c r="D180" i="14"/>
  <c r="F190" i="13"/>
  <c r="E190" i="13"/>
  <c r="D190" i="13"/>
  <c r="F180" i="13"/>
  <c r="E180" i="13"/>
  <c r="D180" i="13"/>
  <c r="F170" i="13"/>
  <c r="E170" i="13"/>
  <c r="D170" i="13"/>
  <c r="F159" i="13"/>
  <c r="E159" i="13"/>
  <c r="D159" i="13"/>
  <c r="F204" i="12"/>
  <c r="E204" i="12"/>
  <c r="D204" i="12"/>
  <c r="F195" i="12"/>
  <c r="E195" i="12"/>
  <c r="D195" i="12"/>
  <c r="F184" i="12"/>
  <c r="G184" i="12" s="1"/>
  <c r="E184" i="12"/>
  <c r="D173" i="12"/>
  <c r="D184" i="12"/>
  <c r="F173" i="12"/>
  <c r="E173" i="12"/>
  <c r="F159" i="12"/>
  <c r="E159" i="12"/>
  <c r="D159" i="12"/>
  <c r="C65" i="12"/>
  <c r="C35" i="12"/>
  <c r="F286" i="11"/>
  <c r="E286" i="11"/>
  <c r="D286" i="11"/>
  <c r="F283" i="11"/>
  <c r="E283" i="11"/>
  <c r="D283" i="11"/>
  <c r="F273" i="11"/>
  <c r="E273" i="11"/>
  <c r="D273" i="11"/>
  <c r="F263" i="11"/>
  <c r="E263" i="11"/>
  <c r="D263" i="11"/>
  <c r="F253" i="11"/>
  <c r="E253" i="11"/>
  <c r="D253" i="11"/>
  <c r="F215" i="11"/>
  <c r="E215" i="11"/>
  <c r="D215" i="11"/>
  <c r="M205" i="9"/>
  <c r="F193" i="9"/>
  <c r="E193" i="9"/>
  <c r="D193" i="9"/>
  <c r="E192" i="9"/>
  <c r="D192" i="9"/>
  <c r="F186" i="9"/>
  <c r="E186" i="9"/>
  <c r="D186" i="9"/>
  <c r="F179" i="9"/>
  <c r="E179" i="9"/>
  <c r="D179" i="9"/>
  <c r="F172" i="9"/>
  <c r="E172" i="9"/>
  <c r="D172" i="9"/>
  <c r="F160" i="9"/>
  <c r="E160" i="9"/>
  <c r="D160" i="9"/>
  <c r="F201" i="8"/>
  <c r="E201" i="8"/>
  <c r="D201" i="8"/>
  <c r="F199" i="8"/>
  <c r="E199" i="8"/>
  <c r="D199" i="8"/>
  <c r="F195" i="8"/>
  <c r="E195" i="8"/>
  <c r="D195" i="8"/>
  <c r="F191" i="8"/>
  <c r="E191" i="8"/>
  <c r="D191" i="8"/>
  <c r="F187" i="8"/>
  <c r="E187" i="8"/>
  <c r="D187" i="8"/>
  <c r="F159" i="8"/>
  <c r="E159" i="8"/>
  <c r="D159" i="8"/>
  <c r="K203" i="15"/>
  <c r="K202" i="15"/>
  <c r="K201" i="15"/>
  <c r="K200" i="15"/>
  <c r="K199" i="15"/>
  <c r="K198" i="15"/>
  <c r="K203" i="14"/>
  <c r="K202" i="14"/>
  <c r="K201" i="14"/>
  <c r="K200" i="14"/>
  <c r="K199" i="14"/>
  <c r="K198" i="14"/>
  <c r="K208" i="13"/>
  <c r="K207" i="13"/>
  <c r="K206" i="13"/>
  <c r="K205" i="13"/>
  <c r="K204" i="13"/>
  <c r="K203" i="13"/>
  <c r="K215" i="12"/>
  <c r="K214" i="12"/>
  <c r="K213" i="12"/>
  <c r="K212" i="12"/>
  <c r="K211" i="12"/>
  <c r="K210" i="12"/>
  <c r="K316" i="11"/>
  <c r="K315" i="11"/>
  <c r="K314" i="11"/>
  <c r="K313" i="11"/>
  <c r="K312" i="11"/>
  <c r="K311" i="11"/>
  <c r="K207" i="9"/>
  <c r="K206" i="9"/>
  <c r="K205" i="9"/>
  <c r="K204" i="9"/>
  <c r="K203" i="9"/>
  <c r="K202" i="9"/>
  <c r="K229" i="8"/>
  <c r="K228" i="8"/>
  <c r="K227" i="8"/>
  <c r="K226" i="8"/>
  <c r="K225" i="8"/>
  <c r="K224" i="8"/>
  <c r="K223" i="7"/>
  <c r="K222" i="7"/>
  <c r="K221" i="7"/>
  <c r="K220" i="7"/>
  <c r="K219" i="7"/>
  <c r="K218" i="7"/>
  <c r="F205" i="7"/>
  <c r="E205" i="7"/>
  <c r="D205" i="7"/>
  <c r="F202" i="7"/>
  <c r="E202" i="7"/>
  <c r="D202" i="7"/>
  <c r="F195" i="7"/>
  <c r="E195" i="7"/>
  <c r="D195" i="7"/>
  <c r="F188" i="7"/>
  <c r="G188" i="7" s="1"/>
  <c r="E188" i="7"/>
  <c r="D188" i="7"/>
  <c r="F181" i="7"/>
  <c r="E181" i="7"/>
  <c r="D181" i="7"/>
  <c r="F161" i="7"/>
  <c r="E161" i="7"/>
  <c r="D161" i="7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" i="15"/>
  <c r="C3" i="15"/>
  <c r="C1" i="15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18" i="14"/>
  <c r="C17" i="14"/>
  <c r="C16" i="14"/>
  <c r="C15" i="14"/>
  <c r="C14" i="14"/>
  <c r="C13" i="14"/>
  <c r="C12" i="14"/>
  <c r="C11" i="14"/>
  <c r="C10" i="14"/>
  <c r="C9" i="14"/>
  <c r="C8" i="14"/>
  <c r="C6" i="14"/>
  <c r="C5" i="14"/>
  <c r="C4" i="14"/>
  <c r="C3" i="14"/>
  <c r="C1" i="14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1" i="13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1" i="12"/>
  <c r="C153" i="11"/>
  <c r="C152" i="11"/>
  <c r="C151" i="11"/>
  <c r="C150" i="11"/>
  <c r="C149" i="11"/>
  <c r="C148" i="11"/>
  <c r="C147" i="11"/>
  <c r="C146" i="11"/>
  <c r="C145" i="11"/>
  <c r="C144" i="11"/>
  <c r="C143" i="11"/>
  <c r="C142" i="11"/>
  <c r="C141" i="11"/>
  <c r="C140" i="11"/>
  <c r="C139" i="11"/>
  <c r="C138" i="11"/>
  <c r="C137" i="11"/>
  <c r="C136" i="11"/>
  <c r="C135" i="11"/>
  <c r="C134" i="11"/>
  <c r="C133" i="11"/>
  <c r="C132" i="11"/>
  <c r="C131" i="11"/>
  <c r="C130" i="11"/>
  <c r="C129" i="11"/>
  <c r="C128" i="11"/>
  <c r="C127" i="11"/>
  <c r="C126" i="11"/>
  <c r="C125" i="11"/>
  <c r="C124" i="11"/>
  <c r="C123" i="11"/>
  <c r="C122" i="11"/>
  <c r="C121" i="11"/>
  <c r="C120" i="11"/>
  <c r="C119" i="11"/>
  <c r="C118" i="11"/>
  <c r="C117" i="11"/>
  <c r="C116" i="11"/>
  <c r="C115" i="11"/>
  <c r="C114" i="11"/>
  <c r="C113" i="11"/>
  <c r="C112" i="11"/>
  <c r="C111" i="11"/>
  <c r="C110" i="11"/>
  <c r="C109" i="11"/>
  <c r="C108" i="11"/>
  <c r="C107" i="11"/>
  <c r="C106" i="11"/>
  <c r="C105" i="11"/>
  <c r="C104" i="11"/>
  <c r="C103" i="11"/>
  <c r="C102" i="11"/>
  <c r="C101" i="11"/>
  <c r="C100" i="11"/>
  <c r="C99" i="11"/>
  <c r="C98" i="11"/>
  <c r="C97" i="1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1" i="11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1" i="9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1" i="8"/>
  <c r="C112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1" i="7"/>
  <c r="K204" i="15" l="1"/>
  <c r="G171" i="15"/>
  <c r="G159" i="15"/>
  <c r="G163" i="14"/>
  <c r="G186" i="14"/>
  <c r="G182" i="14"/>
  <c r="G180" i="14"/>
  <c r="G178" i="14"/>
  <c r="K209" i="13"/>
  <c r="G190" i="13"/>
  <c r="G180" i="13"/>
  <c r="G170" i="13"/>
  <c r="G159" i="13"/>
  <c r="G195" i="12"/>
  <c r="K216" i="12"/>
  <c r="G204" i="12"/>
  <c r="G173" i="12"/>
  <c r="G159" i="12"/>
  <c r="K317" i="11"/>
  <c r="G286" i="11"/>
  <c r="G283" i="11"/>
  <c r="G273" i="11"/>
  <c r="G263" i="11"/>
  <c r="G253" i="11"/>
  <c r="G215" i="11"/>
  <c r="G193" i="9"/>
  <c r="G192" i="9"/>
  <c r="G186" i="9"/>
  <c r="G179" i="9"/>
  <c r="G172" i="9"/>
  <c r="G160" i="9"/>
  <c r="G201" i="8"/>
  <c r="G199" i="8"/>
  <c r="G195" i="8"/>
  <c r="G191" i="8"/>
  <c r="G187" i="8"/>
  <c r="G159" i="8"/>
  <c r="K230" i="8"/>
  <c r="K208" i="9"/>
  <c r="K204" i="14"/>
  <c r="K224" i="7"/>
  <c r="G205" i="7"/>
  <c r="G202" i="7"/>
  <c r="G195" i="7"/>
  <c r="G181" i="7"/>
  <c r="G161" i="7"/>
  <c r="F198" i="2"/>
  <c r="G198" i="2" s="1"/>
  <c r="E198" i="2"/>
  <c r="D198" i="2"/>
  <c r="E197" i="2"/>
  <c r="F192" i="2"/>
  <c r="E192" i="2"/>
  <c r="D192" i="2"/>
  <c r="F185" i="2"/>
  <c r="E185" i="2"/>
  <c r="D185" i="2"/>
  <c r="F178" i="2"/>
  <c r="E178" i="2"/>
  <c r="D178" i="2"/>
  <c r="F161" i="2"/>
  <c r="E161" i="2"/>
  <c r="D161" i="2"/>
  <c r="F227" i="3"/>
  <c r="E227" i="3"/>
  <c r="D227" i="3"/>
  <c r="G213" i="3"/>
  <c r="F213" i="3"/>
  <c r="E213" i="3"/>
  <c r="D213" i="3"/>
  <c r="F199" i="3"/>
  <c r="G199" i="3" s="1"/>
  <c r="E199" i="3"/>
  <c r="D199" i="3"/>
  <c r="F185" i="3"/>
  <c r="G185" i="3" s="1"/>
  <c r="E185" i="3"/>
  <c r="D185" i="3"/>
  <c r="F161" i="3"/>
  <c r="G161" i="3" s="1"/>
  <c r="E161" i="3"/>
  <c r="D161" i="3"/>
  <c r="F230" i="3"/>
  <c r="G230" i="3" s="1"/>
  <c r="E230" i="3"/>
  <c r="D230" i="3"/>
  <c r="K245" i="3"/>
  <c r="K244" i="3"/>
  <c r="K243" i="3"/>
  <c r="K242" i="3"/>
  <c r="K241" i="3"/>
  <c r="K240" i="3"/>
  <c r="K215" i="2"/>
  <c r="K214" i="2"/>
  <c r="K213" i="2"/>
  <c r="K212" i="2"/>
  <c r="K211" i="2"/>
  <c r="K210" i="2"/>
  <c r="K191" i="1"/>
  <c r="K190" i="1"/>
  <c r="K189" i="1"/>
  <c r="K188" i="1"/>
  <c r="K187" i="1"/>
  <c r="K186" i="1"/>
  <c r="G182" i="1"/>
  <c r="F182" i="1"/>
  <c r="E182" i="1"/>
  <c r="D182" i="1"/>
  <c r="F179" i="1"/>
  <c r="G179" i="1" s="1"/>
  <c r="E179" i="1"/>
  <c r="D179" i="1"/>
  <c r="F174" i="1"/>
  <c r="G174" i="1" s="1"/>
  <c r="E174" i="1"/>
  <c r="D174" i="1"/>
  <c r="F169" i="1"/>
  <c r="E169" i="1"/>
  <c r="D169" i="1"/>
  <c r="F161" i="1"/>
  <c r="G161" i="1" s="1"/>
  <c r="E161" i="1"/>
  <c r="D161" i="1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1" i="3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1" i="2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1" i="1"/>
  <c r="K216" i="2" l="1"/>
  <c r="G192" i="2"/>
  <c r="G185" i="2"/>
  <c r="G178" i="2"/>
  <c r="G161" i="2"/>
  <c r="K246" i="3"/>
  <c r="G227" i="3"/>
  <c r="K192" i="1"/>
  <c r="G169" i="1"/>
</calcChain>
</file>

<file path=xl/connections.xml><?xml version="1.0" encoding="utf-8"?>
<connections xmlns="http://schemas.openxmlformats.org/spreadsheetml/2006/main">
  <connection id="1" name="CN-1 Citron-HLB Nymph Control C-1  Run-1 040417" type="6" refreshedVersion="5" background="1" saveData="1">
    <textPr codePage="437" sourceFile="C:\Users\jgeorge\Desktop\Citron HLB-EPG 040417\Citron HLB Nymph\Healthy control\CN-1 Citron-HLB Nymph Control C-1  Run-1 0404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CN-10 Control plant-nymph R-4 C-1 041717" type="6" refreshedVersion="5" background="1" saveData="1">
    <textPr codePage="437" sourceFile="C:\Users\jgeorge\Desktop\Citron HLB-EPG 040417\Citron HLB Nymph\Healthy control\CN-10 Control plant-nymph R-4 C-1 0417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CN-11 Control plant-nymph R-4 C-2 041717" type="6" refreshedVersion="5" background="1" saveData="1">
    <textPr codePage="437" sourceFile="C:\Users\jgeorge\Desktop\Citron HLB-EPG 040417\Citron HLB Nymph\Healthy control\CN-11 Control plant-nymph R-4 C-2 0417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CN-12 Control plant-nymph R-4 C-7 041717" type="6" refreshedVersion="5" background="1" saveData="1">
    <textPr codePage="437" sourceFile="C:\Users\jgeorge\Desktop\Citron HLB-EPG 040417\Citron HLB Nymph\Healthy control\CN-12 Control plant-nymph R-4 C-7 0417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CN-13 Control plant-nymph R-5 C-8 041917" type="6" refreshedVersion="5" background="1" saveData="1">
    <textPr codePage="437" sourceFile="C:\Users\jgeorge\Desktop\Citron HLB-EPG 040417\Citron HLB Nymph\Healthy control\CN-13 Control plant-nymph R-5 C-8 0419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CN-14 Control plant-nymph R-6 C-1 050517" type="6" refreshedVersion="5" background="1" saveData="1">
    <textPr codePage="437" sourceFile="C:\Users\jgeorge\Desktop\Citron HLB-EPG 040417\Citron HLB Nymph\Healthy control\CN-14 Control plant-nymph R-6 C-1 0505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CN-15 Control plant-nymph R-7 C-2 050817" type="6" refreshedVersion="5" background="1" saveData="1">
    <textPr codePage="437" sourceFile="C:\Users\jgeorge\Desktop\Citron HLB-EPG 040417\Citron HLB Nymph\Healthy control\CN-15 Control plant-nymph R-7 C-2 0508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CN-2 Citron-HLB Nymph Control C-6  Run-1 040417" type="6" refreshedVersion="5" background="1" saveData="1">
    <textPr codePage="437" sourceFile="C:\Users\jgeorge\Desktop\Citron HLB-EPG 040417\Citron HLB Nymph\Healthy control\CN-2 Citron-HLB Nymph Control C-6  Run-1 0404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CN-3 Citron-HLB Nymph Control C-8  Run-1 040417" type="6" refreshedVersion="5" background="1" saveData="1">
    <textPr codePage="437" sourceFile="C:\Users\jgeorge\Desktop\Citron HLB-EPG 040417\Citron HLB Nymph\Healthy control\CN-3 Citron-HLB Nymph Control C-8  Run-1 0404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CN-4 Citron-Nymph Control C-1  Run-2 041117" type="6" refreshedVersion="5" background="1" saveData="1">
    <textPr codePage="437" sourceFile="C:\Users\jgeorge\Desktop\Citron HLB-EPG 040417\Citron HLB Nymph\Healthy control\CN-4 Citron-Nymph Control C-1  Run-2 0411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CN-5 Citron-Nymph Control C-2  Run-2 041117" type="6" refreshedVersion="5" background="1" saveData="1">
    <textPr codePage="437" sourceFile="C:\Users\jgeorge\Desktop\Citron HLB-EPG 040417\Citron HLB Nymph\Healthy control\CN-5 Citron-Nymph Control C-2  Run-2 0411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CN-6 Control plant-nymph R-2 C-8 041117" type="6" refreshedVersion="5" background="1" saveData="1">
    <textPr codePage="437" sourceFile="C:\Users\jgeorge\Desktop\Citron HLB-EPG 040417\Citron HLB Nymph\Healthy control\CN-6 Control plant-nymph R-2 C-8 0411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CN-7 Control plant-nymph R-3 C-2 041317" type="6" refreshedVersion="5" background="1" saveData="1">
    <textPr codePage="437" sourceFile="C:\Users\jgeorge\Desktop\Citron HLB-EPG 040417\Citron HLB Nymph\Healthy control\CN-7 Control plant-nymph R-3 C-2 0413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CN-8 Control plant-nymph R-3 C-7 041317" type="6" refreshedVersion="5" background="1" saveData="1">
    <textPr codePage="437" sourceFile="C:\Users\jgeorge\Desktop\Citron HLB-EPG 040417\Citron HLB Nymph\Healthy control\CN-8 Control plant-nymph R-3 C-7 0413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CN-9 Control plant-nymph R-3 C-8 041317" type="6" refreshedVersion="5" background="1" saveData="1">
    <textPr codePage="437" sourceFile="C:\Users\jgeorge\Desktop\Citron HLB-EPG 040417\Citron HLB Nymph\Healthy control\CN-9 Control plant-nymph R-3 C-8 0413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<sst xmlns="http://schemas.openxmlformats.org/spreadsheetml/2006/main" count="2183" uniqueCount="40">
  <si>
    <t xml:space="preserve">np                                                                                                                    </t>
  </si>
  <si>
    <t xml:space="preserve">c                                                                                                                     </t>
  </si>
  <si>
    <t xml:space="preserve">g                                                                                                                     </t>
  </si>
  <si>
    <t xml:space="preserve">d                                                                                                                     </t>
  </si>
  <si>
    <t xml:space="preserve">e1                                                                                                                    </t>
  </si>
  <si>
    <t xml:space="preserve">e2                                                                                                                    </t>
  </si>
  <si>
    <t>Count*Duration</t>
  </si>
  <si>
    <t xml:space="preserve">c                                                                                             </t>
  </si>
  <si>
    <t xml:space="preserve">d                                                                                             </t>
  </si>
  <si>
    <t xml:space="preserve">e1                                                                                            </t>
  </si>
  <si>
    <t>e2</t>
  </si>
  <si>
    <t>g</t>
  </si>
  <si>
    <t>np</t>
  </si>
  <si>
    <t>CN-1</t>
  </si>
  <si>
    <t>CN-2</t>
  </si>
  <si>
    <t>CN-3</t>
  </si>
  <si>
    <t xml:space="preserve"> c                                                                                                                    </t>
  </si>
  <si>
    <t>CN-7</t>
  </si>
  <si>
    <t>CN-15</t>
  </si>
  <si>
    <t>CN-14</t>
  </si>
  <si>
    <t>CN-13</t>
  </si>
  <si>
    <t>CN-12</t>
  </si>
  <si>
    <t>CN-11</t>
  </si>
  <si>
    <t>CN-9</t>
  </si>
  <si>
    <t>CN-8</t>
  </si>
  <si>
    <t xml:space="preserve">gap                                                                                                                   </t>
  </si>
  <si>
    <t>CN-6</t>
  </si>
  <si>
    <t xml:space="preserve">e1                                                                                                                     </t>
  </si>
  <si>
    <t>CN-10</t>
  </si>
  <si>
    <t>CN-4</t>
  </si>
  <si>
    <t>CN-5</t>
  </si>
  <si>
    <t>Infected Nymph</t>
  </si>
  <si>
    <t>c</t>
  </si>
  <si>
    <t>d</t>
  </si>
  <si>
    <t>e1</t>
  </si>
  <si>
    <t>Count</t>
  </si>
  <si>
    <t>Mean duration</t>
  </si>
  <si>
    <t>SD</t>
  </si>
  <si>
    <t>SE</t>
  </si>
  <si>
    <t>Count*duration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</si>
</sst>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Arranged!$K$11:$P$11</c:f>
              <c:strCache>
                <c:ptCount val="6"/>
                <c:pt idx="0">
                  <c:v>c</c:v>
                </c:pt>
                <c:pt idx="1">
                  <c:v>d</c:v>
                </c:pt>
                <c:pt idx="2">
                  <c:v>e1</c:v>
                </c:pt>
                <c:pt idx="3">
                  <c:v>e2</c:v>
                </c:pt>
                <c:pt idx="4">
                  <c:v>g</c:v>
                </c:pt>
                <c:pt idx="5">
                  <c:v>np</c:v>
                </c:pt>
              </c:strCache>
            </c:strRef>
          </c:cat>
          <c:val>
            <c:numRef>
              <c:f>Arranged!$K$12:$P$12</c:f>
              <c:numCache>
                <c:formatCode>General</c:formatCode>
                <c:ptCount val="6"/>
                <c:pt idx="0">
                  <c:v>12.240885202238157</c:v>
                </c:pt>
                <c:pt idx="1">
                  <c:v>0.35011168891744221</c:v>
                </c:pt>
                <c:pt idx="2">
                  <c:v>0.66980114836467353</c:v>
                </c:pt>
                <c:pt idx="3">
                  <c:v>79.249493051260572</c:v>
                </c:pt>
                <c:pt idx="4">
                  <c:v>2.1636899274397869</c:v>
                </c:pt>
                <c:pt idx="5">
                  <c:v>5.3260189817793719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</xdr:colOff>
      <xdr:row>13</xdr:row>
      <xdr:rowOff>179070</xdr:rowOff>
    </xdr:from>
    <xdr:to>
      <xdr:col>17</xdr:col>
      <xdr:colOff>312420</xdr:colOff>
      <xdr:row>28</xdr:row>
      <xdr:rowOff>179070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CN-1 Citron-HLB Nymph Control C-1  Run-1 040417" connectionId="1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name="CN-10 Control plant-nymph R-4 C-1 041717" connectionId="2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name="CN-11 Control plant-nymph R-4 C-2 041717" connectionId="3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name="CN-12 Control plant-nymph R-4 C-7 041717" connectionId="4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name="CN-13 Control plant-nymph R-5 C-8 041917" connectionId="5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name="CN-14 Control plant-nymph R-6 C-1 050517" connectionId="6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name="CN-15 Control plant-nymph R-7 C-2 050817" connectionId="7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CN-2 Citron-HLB Nymph Control C-6  Run-1 040417" connectionId="8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CN-3 Citron-HLB Nymph Control C-8  Run-1 040417" connectionId="9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CN-4 Citron-Nymph Control C-1  Run-2 041117" connectionId="10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CN-5 Citron-Nymph Control C-2  Run-2 041117" connectionId="11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CN-6 Control plant-nymph R-2 C-8 041117" connectionId="12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CN-7 Control plant-nymph R-3 C-2 041317" connectionId="13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name="CN-8 Control plant-nymph R-3 C-7 041317" connectionId="14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name="CN-9 Control plant-nymph R-3 C-8 041317" connectionId="15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activeCell="H29" sqref="H29"/>
    </sheetView>
  </sheetViews>
  <sheetFormatPr defaultRowHeight="14.4" x14ac:dyDescent="0.3"/>
  <sheetData>
    <row r="1" spans="1:7" x14ac:dyDescent="0.3">
      <c r="A1" t="s">
        <v>13</v>
      </c>
      <c r="B1" t="s">
        <v>7</v>
      </c>
      <c r="C1">
        <v>8</v>
      </c>
      <c r="D1">
        <v>751.84000000000037</v>
      </c>
      <c r="E1">
        <v>948.49994195345903</v>
      </c>
      <c r="F1">
        <v>335.34537045516879</v>
      </c>
      <c r="G1">
        <f>C1*D1</f>
        <v>6014.720000000003</v>
      </c>
    </row>
    <row r="2" spans="1:7" x14ac:dyDescent="0.3">
      <c r="A2" t="s">
        <v>13</v>
      </c>
      <c r="B2" t="s">
        <v>8</v>
      </c>
      <c r="C2">
        <v>5</v>
      </c>
      <c r="D2">
        <v>45.888000000001192</v>
      </c>
      <c r="E2">
        <v>20.736333330656681</v>
      </c>
      <c r="F2">
        <v>9.2735701862885911</v>
      </c>
      <c r="G2">
        <f t="shared" ref="G2:G6" si="0">C2*D2</f>
        <v>229.44000000000597</v>
      </c>
    </row>
    <row r="3" spans="1:7" x14ac:dyDescent="0.3">
      <c r="A3" t="s">
        <v>13</v>
      </c>
      <c r="B3" t="s">
        <v>9</v>
      </c>
      <c r="C3">
        <v>5</v>
      </c>
      <c r="D3">
        <v>58.975999999998749</v>
      </c>
      <c r="E3">
        <v>91.311342559397076</v>
      </c>
      <c r="F3">
        <v>40.835673815916294</v>
      </c>
      <c r="G3">
        <f t="shared" si="0"/>
        <v>294.87999999999374</v>
      </c>
    </row>
    <row r="4" spans="1:7" x14ac:dyDescent="0.3">
      <c r="A4" t="s">
        <v>13</v>
      </c>
      <c r="B4" t="s">
        <v>10</v>
      </c>
      <c r="C4">
        <v>2</v>
      </c>
      <c r="D4">
        <v>54630.36</v>
      </c>
      <c r="E4">
        <v>27994.696878430401</v>
      </c>
      <c r="F4">
        <v>19795.240000000009</v>
      </c>
      <c r="G4">
        <f t="shared" si="0"/>
        <v>109260.72</v>
      </c>
    </row>
    <row r="5" spans="1:7" x14ac:dyDescent="0.3">
      <c r="A5" t="s">
        <v>13</v>
      </c>
      <c r="B5" t="s">
        <v>11</v>
      </c>
      <c r="C5">
        <v>0</v>
      </c>
      <c r="D5">
        <v>0</v>
      </c>
      <c r="E5">
        <v>0</v>
      </c>
      <c r="F5">
        <v>0</v>
      </c>
      <c r="G5">
        <f t="shared" si="0"/>
        <v>0</v>
      </c>
    </row>
    <row r="6" spans="1:7" x14ac:dyDescent="0.3">
      <c r="A6" t="s">
        <v>13</v>
      </c>
      <c r="B6" t="s">
        <v>12</v>
      </c>
      <c r="C6">
        <v>2</v>
      </c>
      <c r="D6">
        <v>313.84000000000003</v>
      </c>
      <c r="E6">
        <v>96.053385156380401</v>
      </c>
      <c r="F6">
        <v>67.919999999999845</v>
      </c>
      <c r="G6">
        <f t="shared" si="0"/>
        <v>627.68000000000006</v>
      </c>
    </row>
    <row r="7" spans="1:7" x14ac:dyDescent="0.3">
      <c r="A7" t="s">
        <v>14</v>
      </c>
      <c r="B7" t="s">
        <v>7</v>
      </c>
      <c r="C7">
        <v>17</v>
      </c>
      <c r="D7">
        <v>607.78823529411875</v>
      </c>
      <c r="E7">
        <v>451.75683099754144</v>
      </c>
      <c r="F7">
        <v>109.56712537042175</v>
      </c>
      <c r="G7">
        <f>C7*D7</f>
        <v>10332.40000000002</v>
      </c>
    </row>
    <row r="8" spans="1:7" x14ac:dyDescent="0.3">
      <c r="A8" t="s">
        <v>14</v>
      </c>
      <c r="B8" t="s">
        <v>8</v>
      </c>
      <c r="C8">
        <v>7</v>
      </c>
      <c r="D8">
        <v>58.948571428567938</v>
      </c>
      <c r="E8">
        <v>37.228102032638382</v>
      </c>
      <c r="F8">
        <v>14.070899965899907</v>
      </c>
      <c r="G8">
        <f t="shared" ref="G8:G12" si="1">C8*D8</f>
        <v>412.63999999997554</v>
      </c>
    </row>
    <row r="9" spans="1:7" x14ac:dyDescent="0.3">
      <c r="A9" t="s">
        <v>14</v>
      </c>
      <c r="B9" t="s">
        <v>9</v>
      </c>
      <c r="C9">
        <v>7</v>
      </c>
      <c r="D9">
        <v>104.80000000000402</v>
      </c>
      <c r="E9">
        <v>100.36235150693037</v>
      </c>
      <c r="F9">
        <v>37.933403297283753</v>
      </c>
      <c r="G9">
        <f t="shared" si="1"/>
        <v>733.6000000000281</v>
      </c>
    </row>
    <row r="10" spans="1:7" x14ac:dyDescent="0.3">
      <c r="A10" t="s">
        <v>14</v>
      </c>
      <c r="B10" t="s">
        <v>10</v>
      </c>
      <c r="C10">
        <v>5</v>
      </c>
      <c r="D10">
        <v>27618.999999999993</v>
      </c>
      <c r="E10">
        <v>27421.216517795121</v>
      </c>
      <c r="F10">
        <v>12263.140831905992</v>
      </c>
      <c r="G10">
        <f t="shared" si="1"/>
        <v>138094.99999999997</v>
      </c>
    </row>
    <row r="11" spans="1:7" x14ac:dyDescent="0.3">
      <c r="A11" t="s">
        <v>14</v>
      </c>
      <c r="B11" t="s">
        <v>11</v>
      </c>
      <c r="C11">
        <v>1</v>
      </c>
      <c r="D11">
        <v>112</v>
      </c>
      <c r="E11">
        <v>0</v>
      </c>
      <c r="F11">
        <v>0</v>
      </c>
      <c r="G11">
        <f t="shared" si="1"/>
        <v>112</v>
      </c>
    </row>
    <row r="12" spans="1:7" x14ac:dyDescent="0.3">
      <c r="A12" t="s">
        <v>14</v>
      </c>
      <c r="B12" t="s">
        <v>12</v>
      </c>
      <c r="C12">
        <v>9</v>
      </c>
      <c r="D12">
        <v>167.38222222222163</v>
      </c>
      <c r="E12">
        <v>88.335078221759389</v>
      </c>
      <c r="F12">
        <v>29.445026073919795</v>
      </c>
      <c r="G12">
        <f t="shared" si="1"/>
        <v>1506.4399999999946</v>
      </c>
    </row>
    <row r="13" spans="1:7" x14ac:dyDescent="0.3">
      <c r="A13" t="s">
        <v>15</v>
      </c>
      <c r="B13" t="s">
        <v>7</v>
      </c>
      <c r="C13">
        <v>24</v>
      </c>
      <c r="D13">
        <v>1144.3533333333335</v>
      </c>
      <c r="E13">
        <v>1113.8760447260256</v>
      </c>
      <c r="F13">
        <v>227.36899552402471</v>
      </c>
      <c r="G13">
        <f>C13*D13</f>
        <v>27464.480000000003</v>
      </c>
    </row>
    <row r="14" spans="1:7" x14ac:dyDescent="0.3">
      <c r="A14" t="s">
        <v>15</v>
      </c>
      <c r="B14" t="s">
        <v>8</v>
      </c>
      <c r="C14">
        <v>14</v>
      </c>
      <c r="D14">
        <v>62.742857142857247</v>
      </c>
      <c r="E14">
        <v>36.243707449298967</v>
      </c>
      <c r="F14">
        <v>9.6865382644102294</v>
      </c>
      <c r="G14">
        <f t="shared" ref="G14:G18" si="2">C14*D14</f>
        <v>878.40000000000146</v>
      </c>
    </row>
    <row r="15" spans="1:7" x14ac:dyDescent="0.3">
      <c r="A15" t="s">
        <v>15</v>
      </c>
      <c r="B15" t="s">
        <v>9</v>
      </c>
      <c r="C15">
        <v>14</v>
      </c>
      <c r="D15">
        <v>209.93142857142735</v>
      </c>
      <c r="E15">
        <v>145.02527943336227</v>
      </c>
      <c r="F15">
        <v>38.759636290056783</v>
      </c>
      <c r="G15">
        <f t="shared" si="2"/>
        <v>2939.0399999999827</v>
      </c>
    </row>
    <row r="16" spans="1:7" x14ac:dyDescent="0.3">
      <c r="A16" t="s">
        <v>15</v>
      </c>
      <c r="B16" t="s">
        <v>10</v>
      </c>
      <c r="C16">
        <v>14</v>
      </c>
      <c r="D16">
        <v>6820.2000000000016</v>
      </c>
      <c r="E16">
        <v>5561.0964877634842</v>
      </c>
      <c r="F16">
        <v>1486.2655537144901</v>
      </c>
      <c r="G16">
        <f t="shared" si="2"/>
        <v>95482.800000000017</v>
      </c>
    </row>
    <row r="17" spans="1:7" x14ac:dyDescent="0.3">
      <c r="A17" t="s">
        <v>15</v>
      </c>
      <c r="B17" t="s">
        <v>11</v>
      </c>
      <c r="C17">
        <v>3</v>
      </c>
      <c r="D17">
        <v>4690.2933333333285</v>
      </c>
      <c r="E17">
        <v>6667.7226103470593</v>
      </c>
      <c r="F17">
        <v>3849.611443965629</v>
      </c>
      <c r="G17">
        <f t="shared" si="2"/>
        <v>14070.879999999986</v>
      </c>
    </row>
    <row r="18" spans="1:7" x14ac:dyDescent="0.3">
      <c r="A18" t="s">
        <v>15</v>
      </c>
      <c r="B18" t="s">
        <v>12</v>
      </c>
      <c r="C18">
        <v>8</v>
      </c>
      <c r="D18">
        <v>1294.5600000000002</v>
      </c>
      <c r="E18">
        <v>1389.6864399465903</v>
      </c>
      <c r="F18">
        <v>491.32835270461288</v>
      </c>
      <c r="G18">
        <f t="shared" si="2"/>
        <v>10356.480000000001</v>
      </c>
    </row>
    <row r="19" spans="1:7" x14ac:dyDescent="0.3">
      <c r="A19" t="s">
        <v>29</v>
      </c>
      <c r="B19" t="s">
        <v>7</v>
      </c>
      <c r="C19">
        <v>28</v>
      </c>
      <c r="D19">
        <v>970.1607142857157</v>
      </c>
      <c r="E19">
        <v>771.67063763762587</v>
      </c>
      <c r="F19">
        <v>145.83204294569981</v>
      </c>
      <c r="G19">
        <f>C19*D19</f>
        <v>27164.50000000004</v>
      </c>
    </row>
    <row r="20" spans="1:7" x14ac:dyDescent="0.3">
      <c r="A20" t="s">
        <v>29</v>
      </c>
      <c r="B20" t="s">
        <v>8</v>
      </c>
      <c r="C20">
        <v>16</v>
      </c>
      <c r="D20">
        <v>45.979999999999357</v>
      </c>
      <c r="E20">
        <v>9.1803151725105749</v>
      </c>
      <c r="F20">
        <v>2.2950787931276437</v>
      </c>
      <c r="G20">
        <f t="shared" ref="G20:G24" si="3">C20*D20</f>
        <v>735.67999999998972</v>
      </c>
    </row>
    <row r="21" spans="1:7" x14ac:dyDescent="0.3">
      <c r="A21" t="s">
        <v>29</v>
      </c>
      <c r="B21" t="s">
        <v>9</v>
      </c>
      <c r="C21">
        <v>16</v>
      </c>
      <c r="D21">
        <v>59.119999999999436</v>
      </c>
      <c r="E21">
        <v>48.24948497134465</v>
      </c>
      <c r="F21">
        <v>12.062371242836162</v>
      </c>
      <c r="G21">
        <f t="shared" si="3"/>
        <v>945.91999999999098</v>
      </c>
    </row>
    <row r="22" spans="1:7" x14ac:dyDescent="0.3">
      <c r="A22" t="s">
        <v>29</v>
      </c>
      <c r="B22" t="s">
        <v>10</v>
      </c>
      <c r="C22">
        <v>15</v>
      </c>
      <c r="D22">
        <v>7875.2320000000009</v>
      </c>
      <c r="E22">
        <v>5189.6614748379425</v>
      </c>
      <c r="F22">
        <v>1339.9648309667714</v>
      </c>
      <c r="G22">
        <f t="shared" si="3"/>
        <v>118128.48000000001</v>
      </c>
    </row>
    <row r="23" spans="1:7" x14ac:dyDescent="0.3">
      <c r="A23" t="s">
        <v>29</v>
      </c>
      <c r="B23" t="s">
        <v>11</v>
      </c>
      <c r="C23">
        <v>2</v>
      </c>
      <c r="D23">
        <v>124.39999999999964</v>
      </c>
      <c r="E23">
        <v>24.550747442800336</v>
      </c>
      <c r="F23">
        <v>17.360000000002408</v>
      </c>
      <c r="G23">
        <f t="shared" si="3"/>
        <v>248.79999999999927</v>
      </c>
    </row>
    <row r="24" spans="1:7" x14ac:dyDescent="0.3">
      <c r="A24" t="s">
        <v>29</v>
      </c>
      <c r="B24" t="s">
        <v>12</v>
      </c>
      <c r="C24">
        <v>10</v>
      </c>
      <c r="D24">
        <v>396.9279999999975</v>
      </c>
      <c r="E24">
        <v>283.15271720791458</v>
      </c>
      <c r="F24">
        <v>89.540751204256281</v>
      </c>
      <c r="G24">
        <f t="shared" si="3"/>
        <v>3969.2799999999752</v>
      </c>
    </row>
    <row r="25" spans="1:7" x14ac:dyDescent="0.3">
      <c r="A25" t="s">
        <v>30</v>
      </c>
      <c r="B25" t="s">
        <v>7</v>
      </c>
      <c r="C25">
        <v>33</v>
      </c>
      <c r="D25">
        <v>645.755757575757</v>
      </c>
      <c r="E25">
        <v>563.06540614207518</v>
      </c>
      <c r="F25">
        <v>98.017106050955434</v>
      </c>
      <c r="G25">
        <f>C25*D25</f>
        <v>21309.939999999981</v>
      </c>
    </row>
    <row r="26" spans="1:7" x14ac:dyDescent="0.3">
      <c r="A26" t="s">
        <v>30</v>
      </c>
      <c r="B26" t="s">
        <v>8</v>
      </c>
      <c r="C26">
        <v>10</v>
      </c>
      <c r="D26">
        <v>48.223999999998888</v>
      </c>
      <c r="E26">
        <v>22.264504485841169</v>
      </c>
      <c r="F26">
        <v>7.0406545150294191</v>
      </c>
      <c r="G26">
        <f t="shared" ref="G26:G30" si="4">C26*D26</f>
        <v>482.23999999998887</v>
      </c>
    </row>
    <row r="27" spans="1:7" x14ac:dyDescent="0.3">
      <c r="A27" t="s">
        <v>30</v>
      </c>
      <c r="B27" t="s">
        <v>9</v>
      </c>
      <c r="C27">
        <v>10</v>
      </c>
      <c r="D27">
        <v>140.3360000000016</v>
      </c>
      <c r="E27">
        <v>79.973522729574313</v>
      </c>
      <c r="F27">
        <v>25.289848433270095</v>
      </c>
      <c r="G27">
        <f t="shared" si="4"/>
        <v>1403.360000000016</v>
      </c>
    </row>
    <row r="28" spans="1:7" x14ac:dyDescent="0.3">
      <c r="A28" t="s">
        <v>30</v>
      </c>
      <c r="B28" t="s">
        <v>10</v>
      </c>
      <c r="C28">
        <v>8</v>
      </c>
      <c r="D28">
        <v>15097.347499999996</v>
      </c>
      <c r="E28">
        <v>8122.0944489174535</v>
      </c>
      <c r="F28">
        <v>2871.594031133573</v>
      </c>
      <c r="G28">
        <f t="shared" si="4"/>
        <v>120778.77999999997</v>
      </c>
    </row>
    <row r="29" spans="1:7" x14ac:dyDescent="0.3">
      <c r="A29" t="s">
        <v>30</v>
      </c>
      <c r="B29" t="s">
        <v>11</v>
      </c>
      <c r="C29">
        <v>3</v>
      </c>
      <c r="D29">
        <v>473.01333333333559</v>
      </c>
      <c r="E29">
        <v>650.81805670504468</v>
      </c>
      <c r="F29">
        <v>375.74998023212669</v>
      </c>
      <c r="G29">
        <f t="shared" si="4"/>
        <v>1419.0400000000068</v>
      </c>
    </row>
    <row r="30" spans="1:7" x14ac:dyDescent="0.3">
      <c r="A30" t="s">
        <v>30</v>
      </c>
      <c r="B30" t="s">
        <v>12</v>
      </c>
      <c r="C30">
        <v>21</v>
      </c>
      <c r="D30">
        <v>276.12952380952436</v>
      </c>
      <c r="E30">
        <v>192.93890842637768</v>
      </c>
      <c r="F30">
        <v>42.102721541239468</v>
      </c>
      <c r="G30">
        <f t="shared" si="4"/>
        <v>5798.7200000000112</v>
      </c>
    </row>
    <row r="31" spans="1:7" x14ac:dyDescent="0.3">
      <c r="A31" t="s">
        <v>26</v>
      </c>
      <c r="B31" t="s">
        <v>7</v>
      </c>
      <c r="C31">
        <v>12</v>
      </c>
      <c r="D31">
        <v>1131.0366666666639</v>
      </c>
      <c r="E31">
        <v>1406.5793810280798</v>
      </c>
      <c r="F31">
        <v>406.04449213656954</v>
      </c>
      <c r="G31">
        <f>C31*D31</f>
        <v>13572.439999999966</v>
      </c>
    </row>
    <row r="32" spans="1:7" x14ac:dyDescent="0.3">
      <c r="A32" t="s">
        <v>26</v>
      </c>
      <c r="B32" t="s">
        <v>8</v>
      </c>
      <c r="C32">
        <v>5</v>
      </c>
      <c r="D32">
        <v>53.535999999998424</v>
      </c>
      <c r="E32">
        <v>12.466454187136936</v>
      </c>
      <c r="F32">
        <v>5.5751678001650147</v>
      </c>
      <c r="G32">
        <f>C32*D32</f>
        <v>267.67999999999211</v>
      </c>
    </row>
    <row r="33" spans="1:7" x14ac:dyDescent="0.3">
      <c r="A33" t="s">
        <v>26</v>
      </c>
      <c r="B33" t="s">
        <v>9</v>
      </c>
      <c r="C33">
        <v>5</v>
      </c>
      <c r="D33">
        <v>137.88800000000137</v>
      </c>
      <c r="E33">
        <v>100.11330540941984</v>
      </c>
      <c r="F33">
        <v>44.772031269532029</v>
      </c>
      <c r="G33">
        <f t="shared" ref="G33:G36" si="5">C33*D33</f>
        <v>689.44000000000688</v>
      </c>
    </row>
    <row r="34" spans="1:7" x14ac:dyDescent="0.3">
      <c r="A34" t="s">
        <v>26</v>
      </c>
      <c r="B34" t="s">
        <v>10</v>
      </c>
      <c r="C34">
        <v>4</v>
      </c>
      <c r="D34">
        <v>33407.745000000003</v>
      </c>
      <c r="E34">
        <v>34482.773270680627</v>
      </c>
      <c r="F34">
        <v>17241.386635340314</v>
      </c>
      <c r="G34">
        <f t="shared" si="5"/>
        <v>133630.98000000001</v>
      </c>
    </row>
    <row r="35" spans="1:7" x14ac:dyDescent="0.3">
      <c r="A35" t="s">
        <v>26</v>
      </c>
      <c r="B35" t="s">
        <v>11</v>
      </c>
      <c r="C35">
        <v>1</v>
      </c>
      <c r="D35">
        <v>648.32000000000698</v>
      </c>
      <c r="E35">
        <v>0</v>
      </c>
      <c r="F35">
        <v>0</v>
      </c>
      <c r="G35">
        <f t="shared" si="5"/>
        <v>648.32000000000698</v>
      </c>
    </row>
    <row r="36" spans="1:7" x14ac:dyDescent="0.3">
      <c r="A36" t="s">
        <v>26</v>
      </c>
      <c r="B36" t="s">
        <v>12</v>
      </c>
      <c r="C36">
        <v>6</v>
      </c>
      <c r="D36">
        <v>147.94666666666976</v>
      </c>
      <c r="E36">
        <v>93.953148040213847</v>
      </c>
      <c r="F36">
        <v>38.35621207111555</v>
      </c>
      <c r="G36">
        <f t="shared" si="5"/>
        <v>887.68000000001848</v>
      </c>
    </row>
    <row r="37" spans="1:7" x14ac:dyDescent="0.3">
      <c r="A37" t="s">
        <v>17</v>
      </c>
      <c r="B37" t="s">
        <v>7</v>
      </c>
      <c r="C37">
        <v>20</v>
      </c>
      <c r="D37">
        <v>551.63800000000049</v>
      </c>
      <c r="E37">
        <v>554.30076934914314</v>
      </c>
      <c r="F37">
        <v>123.94542002451159</v>
      </c>
      <c r="G37">
        <f>C37*D37</f>
        <v>11032.760000000009</v>
      </c>
    </row>
    <row r="38" spans="1:7" x14ac:dyDescent="0.3">
      <c r="A38" t="s">
        <v>17</v>
      </c>
      <c r="B38" t="s">
        <v>8</v>
      </c>
      <c r="C38">
        <v>7</v>
      </c>
      <c r="D38">
        <v>79.451428571428394</v>
      </c>
      <c r="E38">
        <v>30.040947293413652</v>
      </c>
      <c r="F38">
        <v>11.354410812453061</v>
      </c>
      <c r="G38">
        <f t="shared" ref="G38:G42" si="6">C38*D38</f>
        <v>556.15999999999872</v>
      </c>
    </row>
    <row r="39" spans="1:7" x14ac:dyDescent="0.3">
      <c r="A39" t="s">
        <v>17</v>
      </c>
      <c r="B39" t="s">
        <v>9</v>
      </c>
      <c r="C39">
        <v>7</v>
      </c>
      <c r="D39">
        <v>202.21714285714393</v>
      </c>
      <c r="E39">
        <v>134.62528510824413</v>
      </c>
      <c r="F39">
        <v>50.883574939654459</v>
      </c>
      <c r="G39">
        <f t="shared" si="6"/>
        <v>1415.5200000000075</v>
      </c>
    </row>
    <row r="40" spans="1:7" x14ac:dyDescent="0.3">
      <c r="A40" t="s">
        <v>17</v>
      </c>
      <c r="B40" t="s">
        <v>10</v>
      </c>
      <c r="C40">
        <v>7</v>
      </c>
      <c r="D40">
        <v>9231.5314285714267</v>
      </c>
      <c r="E40">
        <v>10319.2556029645</v>
      </c>
      <c r="F40">
        <v>3900.3120058219924</v>
      </c>
      <c r="G40">
        <f t="shared" si="6"/>
        <v>64620.719999999987</v>
      </c>
    </row>
    <row r="41" spans="1:7" x14ac:dyDescent="0.3">
      <c r="A41" t="s">
        <v>17</v>
      </c>
      <c r="B41" t="s">
        <v>11</v>
      </c>
      <c r="C41">
        <v>3</v>
      </c>
      <c r="D41">
        <v>111.68000000000029</v>
      </c>
      <c r="E41">
        <v>43.289980364975889</v>
      </c>
      <c r="F41">
        <v>24.993481816932444</v>
      </c>
      <c r="G41">
        <f t="shared" si="6"/>
        <v>335.04000000000087</v>
      </c>
    </row>
    <row r="42" spans="1:7" x14ac:dyDescent="0.3">
      <c r="A42" t="s">
        <v>17</v>
      </c>
      <c r="B42" t="s">
        <v>12</v>
      </c>
      <c r="C42">
        <v>11</v>
      </c>
      <c r="D42">
        <v>1114.353636363636</v>
      </c>
      <c r="E42">
        <v>713.26372618089556</v>
      </c>
      <c r="F42">
        <v>215.05710511934765</v>
      </c>
      <c r="G42">
        <f t="shared" si="6"/>
        <v>12257.889999999996</v>
      </c>
    </row>
    <row r="43" spans="1:7" x14ac:dyDescent="0.3">
      <c r="A43" t="s">
        <v>24</v>
      </c>
      <c r="B43" t="s">
        <v>7</v>
      </c>
      <c r="C43">
        <v>28</v>
      </c>
      <c r="D43">
        <v>686.09500000000014</v>
      </c>
      <c r="E43">
        <v>622.3759605617696</v>
      </c>
      <c r="F43">
        <v>117.61800097367042</v>
      </c>
      <c r="G43">
        <f>C43*D43</f>
        <v>19210.660000000003</v>
      </c>
    </row>
    <row r="44" spans="1:7" x14ac:dyDescent="0.3">
      <c r="A44" t="s">
        <v>24</v>
      </c>
      <c r="B44" t="s">
        <v>8</v>
      </c>
      <c r="C44">
        <v>4</v>
      </c>
      <c r="D44">
        <v>72.53999999999337</v>
      </c>
      <c r="E44">
        <v>20.343018458427821</v>
      </c>
      <c r="F44">
        <v>10.17150922921391</v>
      </c>
      <c r="G44">
        <f t="shared" ref="G44:G48" si="7">C44*D44</f>
        <v>290.15999999997348</v>
      </c>
    </row>
    <row r="45" spans="1:7" x14ac:dyDescent="0.3">
      <c r="A45" t="s">
        <v>24</v>
      </c>
      <c r="B45" t="s">
        <v>9</v>
      </c>
      <c r="C45">
        <v>4</v>
      </c>
      <c r="D45">
        <v>269.68000000000256</v>
      </c>
      <c r="E45">
        <v>171.45722731923738</v>
      </c>
      <c r="F45">
        <v>85.728613659618688</v>
      </c>
      <c r="G45">
        <f t="shared" si="7"/>
        <v>1078.7200000000103</v>
      </c>
    </row>
    <row r="46" spans="1:7" x14ac:dyDescent="0.3">
      <c r="A46" t="s">
        <v>24</v>
      </c>
      <c r="B46" t="s">
        <v>10</v>
      </c>
      <c r="C46">
        <v>4</v>
      </c>
      <c r="D46">
        <v>24243.302499999998</v>
      </c>
      <c r="E46">
        <v>36562.82230027506</v>
      </c>
      <c r="F46">
        <v>18281.41115013753</v>
      </c>
      <c r="G46">
        <f t="shared" si="7"/>
        <v>96973.209999999992</v>
      </c>
    </row>
    <row r="47" spans="1:7" x14ac:dyDescent="0.3">
      <c r="A47" t="s">
        <v>24</v>
      </c>
      <c r="B47" t="s">
        <v>11</v>
      </c>
      <c r="C47">
        <v>2</v>
      </c>
      <c r="D47">
        <v>758.15999999999326</v>
      </c>
      <c r="E47">
        <v>985.08459900659375</v>
      </c>
      <c r="F47">
        <v>696.55999999999335</v>
      </c>
      <c r="G47">
        <f t="shared" si="7"/>
        <v>1516.3199999999865</v>
      </c>
    </row>
    <row r="48" spans="1:7" x14ac:dyDescent="0.3">
      <c r="A48" t="s">
        <v>24</v>
      </c>
      <c r="B48" t="s">
        <v>12</v>
      </c>
      <c r="C48">
        <v>21</v>
      </c>
      <c r="D48">
        <v>606.89714285714456</v>
      </c>
      <c r="E48">
        <v>1205.7405426962414</v>
      </c>
      <c r="F48">
        <v>263.1141573991743</v>
      </c>
      <c r="G48">
        <f t="shared" si="7"/>
        <v>12744.840000000037</v>
      </c>
    </row>
    <row r="49" spans="1:7" x14ac:dyDescent="0.3">
      <c r="A49" t="s">
        <v>23</v>
      </c>
      <c r="B49" t="s">
        <v>7</v>
      </c>
      <c r="C49">
        <v>12</v>
      </c>
      <c r="D49">
        <v>826.06250000000011</v>
      </c>
      <c r="E49">
        <v>822.48932000941272</v>
      </c>
      <c r="F49">
        <v>237.43221515651337</v>
      </c>
      <c r="G49">
        <f>C49*D49</f>
        <v>9912.7500000000018</v>
      </c>
    </row>
    <row r="50" spans="1:7" x14ac:dyDescent="0.3">
      <c r="A50" t="s">
        <v>23</v>
      </c>
      <c r="B50" t="s">
        <v>8</v>
      </c>
      <c r="C50">
        <v>7</v>
      </c>
      <c r="D50">
        <v>175.08571428571318</v>
      </c>
      <c r="E50">
        <v>277.61625641985</v>
      </c>
      <c r="F50">
        <v>104.9290820565231</v>
      </c>
      <c r="G50">
        <f t="shared" ref="G50:G54" si="8">C50*D50</f>
        <v>1225.5999999999922</v>
      </c>
    </row>
    <row r="51" spans="1:7" x14ac:dyDescent="0.3">
      <c r="A51" t="s">
        <v>23</v>
      </c>
      <c r="B51" t="s">
        <v>9</v>
      </c>
      <c r="C51">
        <v>7</v>
      </c>
      <c r="D51">
        <v>159.29571428571373</v>
      </c>
      <c r="E51">
        <v>124.12551978503397</v>
      </c>
      <c r="F51">
        <v>46.915036672546769</v>
      </c>
      <c r="G51">
        <f t="shared" si="8"/>
        <v>1115.0699999999961</v>
      </c>
    </row>
    <row r="52" spans="1:7" x14ac:dyDescent="0.3">
      <c r="A52" t="s">
        <v>23</v>
      </c>
      <c r="B52" t="s">
        <v>10</v>
      </c>
      <c r="C52">
        <v>6</v>
      </c>
      <c r="D52">
        <v>20889.101666666666</v>
      </c>
      <c r="E52">
        <v>15633.047875875538</v>
      </c>
      <c r="F52">
        <v>6382.1650700659138</v>
      </c>
      <c r="G52">
        <f t="shared" si="8"/>
        <v>125334.60999999999</v>
      </c>
    </row>
    <row r="53" spans="1:7" x14ac:dyDescent="0.3">
      <c r="A53" t="s">
        <v>23</v>
      </c>
      <c r="B53" t="s">
        <v>11</v>
      </c>
      <c r="C53">
        <v>1</v>
      </c>
      <c r="D53">
        <v>1249.6000000000058</v>
      </c>
      <c r="E53">
        <v>0</v>
      </c>
      <c r="F53">
        <v>0</v>
      </c>
      <c r="G53">
        <f t="shared" si="8"/>
        <v>1249.6000000000058</v>
      </c>
    </row>
    <row r="54" spans="1:7" x14ac:dyDescent="0.3">
      <c r="A54" t="s">
        <v>23</v>
      </c>
      <c r="B54" t="s">
        <v>12</v>
      </c>
      <c r="C54">
        <v>6</v>
      </c>
      <c r="D54">
        <v>2059.52</v>
      </c>
      <c r="E54">
        <v>1918.2713551528614</v>
      </c>
      <c r="F54">
        <v>783.13100138695359</v>
      </c>
      <c r="G54">
        <f t="shared" si="8"/>
        <v>12357.119999999999</v>
      </c>
    </row>
    <row r="55" spans="1:7" x14ac:dyDescent="0.3">
      <c r="A55" t="s">
        <v>28</v>
      </c>
      <c r="B55" t="s">
        <v>7</v>
      </c>
      <c r="C55">
        <v>14</v>
      </c>
      <c r="D55">
        <v>1053.0871428571438</v>
      </c>
      <c r="E55">
        <v>1026.6006397698307</v>
      </c>
      <c r="F55">
        <v>274.37056193297434</v>
      </c>
      <c r="G55">
        <f>C55*D55</f>
        <v>14743.220000000014</v>
      </c>
    </row>
    <row r="56" spans="1:7" x14ac:dyDescent="0.3">
      <c r="A56" t="s">
        <v>28</v>
      </c>
      <c r="B56" t="s">
        <v>8</v>
      </c>
      <c r="C56">
        <v>7</v>
      </c>
      <c r="D56">
        <v>61.234285714285633</v>
      </c>
      <c r="E56">
        <v>12.247305631775738</v>
      </c>
      <c r="F56">
        <v>4.6290464188970573</v>
      </c>
      <c r="G56">
        <f t="shared" ref="G56:G60" si="9">C56*D56</f>
        <v>428.63999999999942</v>
      </c>
    </row>
    <row r="57" spans="1:7" x14ac:dyDescent="0.3">
      <c r="A57" t="s">
        <v>28</v>
      </c>
      <c r="B57" t="s">
        <v>9</v>
      </c>
      <c r="C57">
        <v>7</v>
      </c>
      <c r="D57">
        <v>26.685714285713402</v>
      </c>
      <c r="E57">
        <v>23.275915203734261</v>
      </c>
      <c r="F57">
        <v>8.7974690237868796</v>
      </c>
      <c r="G57">
        <f t="shared" si="9"/>
        <v>186.79999999999382</v>
      </c>
    </row>
    <row r="58" spans="1:7" x14ac:dyDescent="0.3">
      <c r="A58" t="s">
        <v>28</v>
      </c>
      <c r="B58" t="s">
        <v>10</v>
      </c>
      <c r="C58">
        <v>7</v>
      </c>
      <c r="D58">
        <v>11930.662857142856</v>
      </c>
      <c r="E58">
        <v>7021.5932409240613</v>
      </c>
      <c r="F58">
        <v>2653.9127889910146</v>
      </c>
      <c r="G58">
        <f t="shared" si="9"/>
        <v>83514.639999999985</v>
      </c>
    </row>
    <row r="59" spans="1:7" x14ac:dyDescent="0.3">
      <c r="A59" t="s">
        <v>28</v>
      </c>
      <c r="B59" t="s">
        <v>11</v>
      </c>
      <c r="C59">
        <v>3</v>
      </c>
      <c r="D59">
        <v>4143.5633333333326</v>
      </c>
      <c r="E59">
        <v>5935.689611362217</v>
      </c>
      <c r="F59">
        <v>3426.9719949460414</v>
      </c>
      <c r="G59">
        <f t="shared" si="9"/>
        <v>12430.689999999999</v>
      </c>
    </row>
    <row r="60" spans="1:7" x14ac:dyDescent="0.3">
      <c r="A60" t="s">
        <v>28</v>
      </c>
      <c r="B60" t="s">
        <v>12</v>
      </c>
      <c r="C60">
        <v>4</v>
      </c>
      <c r="D60">
        <v>9972.64</v>
      </c>
      <c r="E60">
        <v>19178.496661167159</v>
      </c>
      <c r="F60">
        <v>9589.2483305835794</v>
      </c>
      <c r="G60">
        <f t="shared" si="9"/>
        <v>39890.559999999998</v>
      </c>
    </row>
    <row r="61" spans="1:7" x14ac:dyDescent="0.3">
      <c r="A61" t="s">
        <v>22</v>
      </c>
      <c r="B61" t="s">
        <v>7</v>
      </c>
      <c r="C61">
        <v>38</v>
      </c>
      <c r="D61">
        <v>782.35105263157823</v>
      </c>
      <c r="E61">
        <v>814.67090872854374</v>
      </c>
      <c r="F61">
        <v>132.15707256783412</v>
      </c>
      <c r="G61">
        <v>29729.339999999971</v>
      </c>
    </row>
    <row r="62" spans="1:7" x14ac:dyDescent="0.3">
      <c r="A62" t="s">
        <v>22</v>
      </c>
      <c r="B62" t="s">
        <v>8</v>
      </c>
      <c r="C62">
        <v>10</v>
      </c>
      <c r="D62">
        <v>34.912000000001363</v>
      </c>
      <c r="E62">
        <v>13.466175568600903</v>
      </c>
      <c r="F62">
        <v>4.2583786168491855</v>
      </c>
      <c r="G62">
        <v>349.12000000001365</v>
      </c>
    </row>
    <row r="63" spans="1:7" x14ac:dyDescent="0.3">
      <c r="A63" t="s">
        <v>22</v>
      </c>
      <c r="B63" t="s">
        <v>9</v>
      </c>
      <c r="C63">
        <v>10</v>
      </c>
      <c r="D63">
        <v>53.967999999999293</v>
      </c>
      <c r="E63">
        <v>31.357374039716792</v>
      </c>
      <c r="F63">
        <v>9.9160723407340292</v>
      </c>
      <c r="G63">
        <v>539.6799999999929</v>
      </c>
    </row>
    <row r="64" spans="1:7" x14ac:dyDescent="0.3">
      <c r="A64" t="s">
        <v>22</v>
      </c>
      <c r="B64" t="s">
        <v>10</v>
      </c>
      <c r="C64">
        <v>10</v>
      </c>
      <c r="D64">
        <v>8827.7970000000023</v>
      </c>
      <c r="E64">
        <v>6651.4623295968213</v>
      </c>
      <c r="F64">
        <v>2103.3770732335552</v>
      </c>
      <c r="G64">
        <v>88277.97000000003</v>
      </c>
    </row>
    <row r="65" spans="1:7" x14ac:dyDescent="0.3">
      <c r="A65" t="s">
        <v>22</v>
      </c>
      <c r="B65" t="s">
        <v>11</v>
      </c>
      <c r="C65">
        <v>3</v>
      </c>
      <c r="D65">
        <v>1359.3066666666648</v>
      </c>
      <c r="E65">
        <v>1989.5867170177116</v>
      </c>
      <c r="F65">
        <v>1148.6884266462796</v>
      </c>
      <c r="G65">
        <v>4077.9199999999946</v>
      </c>
    </row>
    <row r="66" spans="1:7" x14ac:dyDescent="0.3">
      <c r="A66" t="s">
        <v>22</v>
      </c>
      <c r="B66" t="s">
        <v>12</v>
      </c>
      <c r="C66">
        <v>23</v>
      </c>
      <c r="D66">
        <v>185.53043478260889</v>
      </c>
      <c r="E66">
        <v>141.44322354275675</v>
      </c>
      <c r="F66">
        <v>29.492950879361771</v>
      </c>
      <c r="G66">
        <v>4267.2000000000044</v>
      </c>
    </row>
    <row r="67" spans="1:7" x14ac:dyDescent="0.3">
      <c r="A67" t="s">
        <v>21</v>
      </c>
      <c r="B67" t="s">
        <v>7</v>
      </c>
      <c r="C67">
        <v>14</v>
      </c>
      <c r="D67">
        <v>1831.9757142857136</v>
      </c>
      <c r="E67">
        <v>3479.0011434577341</v>
      </c>
      <c r="F67">
        <v>929.80216621525858</v>
      </c>
      <c r="G67">
        <f>C67*D67</f>
        <v>25647.659999999989</v>
      </c>
    </row>
    <row r="68" spans="1:7" x14ac:dyDescent="0.3">
      <c r="A68" t="s">
        <v>21</v>
      </c>
      <c r="B68" t="s">
        <v>8</v>
      </c>
      <c r="C68">
        <v>11</v>
      </c>
      <c r="D68">
        <v>44.945454545455</v>
      </c>
      <c r="E68">
        <v>16.682937609207798</v>
      </c>
      <c r="F68">
        <v>5.0300949500591843</v>
      </c>
      <c r="G68">
        <f t="shared" ref="G68:G72" si="10">C68*D68</f>
        <v>494.40000000000498</v>
      </c>
    </row>
    <row r="69" spans="1:7" x14ac:dyDescent="0.3">
      <c r="A69" t="s">
        <v>21</v>
      </c>
      <c r="B69" t="s">
        <v>9</v>
      </c>
      <c r="C69">
        <v>11</v>
      </c>
      <c r="D69">
        <v>45.599999999999788</v>
      </c>
      <c r="E69">
        <v>36.916337846541751</v>
      </c>
      <c r="F69">
        <v>11.130694660997786</v>
      </c>
      <c r="G69">
        <f t="shared" si="10"/>
        <v>501.59999999999769</v>
      </c>
    </row>
    <row r="70" spans="1:7" x14ac:dyDescent="0.3">
      <c r="A70" t="s">
        <v>21</v>
      </c>
      <c r="B70" t="s">
        <v>10</v>
      </c>
      <c r="C70">
        <v>9</v>
      </c>
      <c r="D70">
        <v>6542.1977777777793</v>
      </c>
      <c r="E70">
        <v>9204.2076365442499</v>
      </c>
      <c r="F70">
        <v>3068.0692121814168</v>
      </c>
      <c r="G70">
        <f t="shared" si="10"/>
        <v>58879.780000000013</v>
      </c>
    </row>
    <row r="71" spans="1:7" x14ac:dyDescent="0.3">
      <c r="A71" t="s">
        <v>21</v>
      </c>
      <c r="B71" t="s">
        <v>11</v>
      </c>
      <c r="C71">
        <v>0</v>
      </c>
      <c r="D71">
        <v>0</v>
      </c>
      <c r="E71">
        <v>0</v>
      </c>
      <c r="F71">
        <v>0</v>
      </c>
      <c r="G71">
        <f t="shared" si="10"/>
        <v>0</v>
      </c>
    </row>
    <row r="72" spans="1:7" x14ac:dyDescent="0.3">
      <c r="A72" t="s">
        <v>21</v>
      </c>
      <c r="B72" t="s">
        <v>12</v>
      </c>
      <c r="C72">
        <v>3</v>
      </c>
      <c r="D72">
        <v>295.41333333333233</v>
      </c>
      <c r="E72">
        <v>317.51363393299118</v>
      </c>
      <c r="F72">
        <v>183.31658202258876</v>
      </c>
      <c r="G72">
        <f t="shared" si="10"/>
        <v>886.23999999999705</v>
      </c>
    </row>
    <row r="73" spans="1:7" x14ac:dyDescent="0.3">
      <c r="A73" t="s">
        <v>20</v>
      </c>
      <c r="B73" t="s">
        <v>7</v>
      </c>
      <c r="C73">
        <v>11</v>
      </c>
      <c r="D73">
        <v>1328.8081818181799</v>
      </c>
      <c r="E73">
        <v>798.15926321528104</v>
      </c>
      <c r="F73">
        <v>240.65407263923655</v>
      </c>
      <c r="G73">
        <f>C73*D73</f>
        <v>14616.889999999979</v>
      </c>
    </row>
    <row r="74" spans="1:7" x14ac:dyDescent="0.3">
      <c r="A74" t="s">
        <v>20</v>
      </c>
      <c r="B74" t="s">
        <v>8</v>
      </c>
      <c r="C74">
        <v>10</v>
      </c>
      <c r="D74">
        <v>37.536000000000186</v>
      </c>
      <c r="E74">
        <v>17.524719810722427</v>
      </c>
      <c r="F74">
        <v>5.5418029958157753</v>
      </c>
      <c r="G74">
        <f t="shared" ref="G74:G78" si="11">C74*D74</f>
        <v>375.36000000000183</v>
      </c>
    </row>
    <row r="75" spans="1:7" x14ac:dyDescent="0.3">
      <c r="A75" t="s">
        <v>20</v>
      </c>
      <c r="B75" t="s">
        <v>9</v>
      </c>
      <c r="C75">
        <v>10</v>
      </c>
      <c r="D75">
        <v>101.64400000000157</v>
      </c>
      <c r="E75">
        <v>108.43139266631223</v>
      </c>
      <c r="F75">
        <v>34.289017068962458</v>
      </c>
      <c r="G75">
        <f t="shared" si="11"/>
        <v>1016.4400000000157</v>
      </c>
    </row>
    <row r="76" spans="1:7" x14ac:dyDescent="0.3">
      <c r="A76" t="s">
        <v>20</v>
      </c>
      <c r="B76" t="s">
        <v>10</v>
      </c>
      <c r="C76">
        <v>10</v>
      </c>
      <c r="D76">
        <v>13518.567999999999</v>
      </c>
      <c r="E76">
        <v>10095.276718995099</v>
      </c>
      <c r="F76">
        <v>3192.4068041696132</v>
      </c>
      <c r="G76">
        <f t="shared" si="11"/>
        <v>135185.68</v>
      </c>
    </row>
    <row r="77" spans="1:7" x14ac:dyDescent="0.3">
      <c r="A77" t="s">
        <v>20</v>
      </c>
      <c r="B77" t="s">
        <v>11</v>
      </c>
      <c r="C77">
        <v>0</v>
      </c>
      <c r="D77">
        <v>0</v>
      </c>
      <c r="E77">
        <v>0</v>
      </c>
      <c r="F77">
        <v>0</v>
      </c>
      <c r="G77">
        <f t="shared" si="11"/>
        <v>0</v>
      </c>
    </row>
    <row r="78" spans="1:7" x14ac:dyDescent="0.3">
      <c r="A78" t="s">
        <v>20</v>
      </c>
      <c r="B78" t="s">
        <v>12</v>
      </c>
      <c r="C78">
        <v>0</v>
      </c>
      <c r="D78">
        <v>0</v>
      </c>
      <c r="E78">
        <v>0</v>
      </c>
      <c r="F78">
        <v>0</v>
      </c>
      <c r="G78">
        <f t="shared" si="11"/>
        <v>0</v>
      </c>
    </row>
    <row r="79" spans="1:7" x14ac:dyDescent="0.3">
      <c r="A79" t="s">
        <v>19</v>
      </c>
      <c r="B79" t="s">
        <v>7</v>
      </c>
      <c r="C79">
        <v>15</v>
      </c>
      <c r="D79">
        <v>905.71333333333371</v>
      </c>
      <c r="E79">
        <v>893.06289465497696</v>
      </c>
      <c r="F79">
        <v>230.58784787430096</v>
      </c>
      <c r="G79">
        <f>C79*D79</f>
        <v>13585.700000000006</v>
      </c>
    </row>
    <row r="80" spans="1:7" x14ac:dyDescent="0.3">
      <c r="A80" t="s">
        <v>19</v>
      </c>
      <c r="B80" t="s">
        <v>8</v>
      </c>
      <c r="C80">
        <v>2</v>
      </c>
      <c r="D80">
        <v>46.559999999994034</v>
      </c>
      <c r="E80">
        <v>6.1094025894565043</v>
      </c>
      <c r="F80">
        <v>4.3200000000033469</v>
      </c>
      <c r="G80">
        <f t="shared" ref="G80:G84" si="12">C80*D80</f>
        <v>93.119999999988067</v>
      </c>
    </row>
    <row r="81" spans="1:7" x14ac:dyDescent="0.3">
      <c r="A81" t="s">
        <v>19</v>
      </c>
      <c r="B81" t="s">
        <v>9</v>
      </c>
      <c r="C81">
        <v>2</v>
      </c>
      <c r="D81">
        <v>110.63999999999942</v>
      </c>
      <c r="E81">
        <v>96.279659326362761</v>
      </c>
      <c r="F81">
        <v>68.080000000001732</v>
      </c>
      <c r="G81">
        <f t="shared" si="12"/>
        <v>221.27999999999884</v>
      </c>
    </row>
    <row r="82" spans="1:7" x14ac:dyDescent="0.3">
      <c r="A82" t="s">
        <v>19</v>
      </c>
      <c r="B82" t="s">
        <v>10</v>
      </c>
      <c r="C82">
        <v>2</v>
      </c>
      <c r="D82">
        <v>63475.130000000005</v>
      </c>
      <c r="E82">
        <v>66151.154598614536</v>
      </c>
      <c r="F82">
        <v>46775.93</v>
      </c>
      <c r="G82">
        <f t="shared" si="12"/>
        <v>126950.26000000001</v>
      </c>
    </row>
    <row r="83" spans="1:7" x14ac:dyDescent="0.3">
      <c r="A83" t="s">
        <v>19</v>
      </c>
      <c r="B83" t="s">
        <v>11</v>
      </c>
      <c r="C83">
        <v>2</v>
      </c>
      <c r="D83">
        <v>4275.5150000000003</v>
      </c>
      <c r="E83">
        <v>5736.2694120874403</v>
      </c>
      <c r="F83">
        <v>4056.1549999999988</v>
      </c>
      <c r="G83">
        <f t="shared" si="12"/>
        <v>8551.0300000000007</v>
      </c>
    </row>
    <row r="84" spans="1:7" x14ac:dyDescent="0.3">
      <c r="A84" t="s">
        <v>19</v>
      </c>
      <c r="B84" t="s">
        <v>12</v>
      </c>
      <c r="C84">
        <v>11</v>
      </c>
      <c r="D84">
        <v>299.47272727272752</v>
      </c>
      <c r="E84">
        <v>184.62464131804887</v>
      </c>
      <c r="F84">
        <v>55.666423845992249</v>
      </c>
      <c r="G84">
        <f t="shared" si="12"/>
        <v>3294.2000000000025</v>
      </c>
    </row>
    <row r="85" spans="1:7" x14ac:dyDescent="0.3">
      <c r="A85" t="s">
        <v>18</v>
      </c>
      <c r="B85" t="s">
        <v>7</v>
      </c>
      <c r="C85">
        <v>12</v>
      </c>
      <c r="D85">
        <v>693.37666666666655</v>
      </c>
      <c r="E85">
        <v>960.9397705403087</v>
      </c>
      <c r="F85">
        <v>277.39941759823222</v>
      </c>
      <c r="G85">
        <f>C85*D85</f>
        <v>8320.5199999999986</v>
      </c>
    </row>
    <row r="86" spans="1:7" x14ac:dyDescent="0.3">
      <c r="A86" t="s">
        <v>18</v>
      </c>
      <c r="B86" t="s">
        <v>8</v>
      </c>
      <c r="C86">
        <v>7</v>
      </c>
      <c r="D86">
        <v>58.262857142859893</v>
      </c>
      <c r="E86">
        <v>31.353663110965396</v>
      </c>
      <c r="F86">
        <v>11.850570754644883</v>
      </c>
      <c r="G86">
        <f t="shared" ref="G86:G90" si="13">C86*D86</f>
        <v>407.84000000001924</v>
      </c>
    </row>
    <row r="87" spans="1:7" x14ac:dyDescent="0.3">
      <c r="A87" t="s">
        <v>18</v>
      </c>
      <c r="B87" t="s">
        <v>9</v>
      </c>
      <c r="C87">
        <v>7</v>
      </c>
      <c r="D87">
        <v>106.23999999999705</v>
      </c>
      <c r="E87">
        <v>98.585407980423625</v>
      </c>
      <c r="F87">
        <v>37.261781773720479</v>
      </c>
      <c r="G87">
        <f t="shared" si="13"/>
        <v>743.67999999997937</v>
      </c>
    </row>
    <row r="88" spans="1:7" x14ac:dyDescent="0.3">
      <c r="A88" t="s">
        <v>18</v>
      </c>
      <c r="B88" t="s">
        <v>10</v>
      </c>
      <c r="C88">
        <v>6</v>
      </c>
      <c r="D88">
        <v>23439.243333333332</v>
      </c>
      <c r="E88">
        <v>17405.067727602403</v>
      </c>
      <c r="F88">
        <v>7105.5891452014348</v>
      </c>
      <c r="G88">
        <f t="shared" si="13"/>
        <v>140635.46</v>
      </c>
    </row>
    <row r="89" spans="1:7" x14ac:dyDescent="0.3">
      <c r="A89" t="s">
        <v>18</v>
      </c>
      <c r="B89" t="s">
        <v>11</v>
      </c>
      <c r="C89">
        <v>0</v>
      </c>
      <c r="D89">
        <v>0</v>
      </c>
      <c r="E89">
        <v>0</v>
      </c>
      <c r="F89">
        <v>0</v>
      </c>
      <c r="G89">
        <f t="shared" si="13"/>
        <v>0</v>
      </c>
    </row>
    <row r="90" spans="1:7" x14ac:dyDescent="0.3">
      <c r="A90" t="s">
        <v>18</v>
      </c>
      <c r="B90" t="s">
        <v>12</v>
      </c>
      <c r="C90">
        <v>5</v>
      </c>
      <c r="D90">
        <v>217.47199999999984</v>
      </c>
      <c r="E90">
        <v>156.19259495891598</v>
      </c>
      <c r="F90">
        <v>69.851451982045418</v>
      </c>
      <c r="G90">
        <f t="shared" si="13"/>
        <v>1087.3599999999992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30"/>
  <sheetViews>
    <sheetView topLeftCell="A203" workbookViewId="0">
      <selection activeCell="E224" sqref="E224:K229"/>
    </sheetView>
  </sheetViews>
  <sheetFormatPr defaultRowHeight="14.4" x14ac:dyDescent="0.3"/>
  <cols>
    <col min="1" max="1" width="15" customWidth="1"/>
    <col min="2" max="2" width="10" bestFit="1" customWidth="1"/>
    <col min="3" max="3" width="10.6640625" bestFit="1" customWidth="1"/>
    <col min="6" max="7" width="8.5546875" bestFit="1" customWidth="1"/>
    <col min="8" max="8" width="8.21875" bestFit="1" customWidth="1"/>
    <col min="9" max="9" width="8.5546875" bestFit="1" customWidth="1"/>
  </cols>
  <sheetData>
    <row r="1" spans="1:11" x14ac:dyDescent="0.3">
      <c r="A1" t="s">
        <v>1</v>
      </c>
      <c r="C1">
        <f>B2</f>
        <v>3238.06</v>
      </c>
      <c r="D1" s="2">
        <v>1</v>
      </c>
    </row>
    <row r="2" spans="1:11" x14ac:dyDescent="0.3">
      <c r="B2">
        <v>3238.06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2</v>
      </c>
      <c r="C3">
        <f>B4-B2</f>
        <v>61.599999999999909</v>
      </c>
      <c r="D3" s="2">
        <v>1</v>
      </c>
    </row>
    <row r="4" spans="1:11" x14ac:dyDescent="0.3">
      <c r="B4">
        <v>3299.66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1</v>
      </c>
      <c r="C5">
        <f t="shared" si="0"/>
        <v>129.76000000000022</v>
      </c>
      <c r="D5" s="2">
        <v>1</v>
      </c>
    </row>
    <row r="6" spans="1:11" x14ac:dyDescent="0.3">
      <c r="B6">
        <v>3429.42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0</v>
      </c>
      <c r="C7">
        <f t="shared" si="0"/>
        <v>364.31999999999971</v>
      </c>
      <c r="D7" s="2">
        <v>1</v>
      </c>
    </row>
    <row r="8" spans="1:11" x14ac:dyDescent="0.3">
      <c r="B8">
        <v>3793.74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1068.1599999999999</v>
      </c>
      <c r="D9" s="2">
        <v>1</v>
      </c>
    </row>
    <row r="10" spans="1:11" x14ac:dyDescent="0.3">
      <c r="B10">
        <v>4861.8999999999996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3</v>
      </c>
      <c r="C11">
        <f t="shared" si="0"/>
        <v>46.880000000000109</v>
      </c>
      <c r="D11" s="2">
        <v>1</v>
      </c>
    </row>
    <row r="12" spans="1:11" x14ac:dyDescent="0.3">
      <c r="B12">
        <v>4908.78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4</v>
      </c>
      <c r="C13">
        <f t="shared" si="0"/>
        <v>73.920000000000073</v>
      </c>
      <c r="D13" s="2">
        <v>1</v>
      </c>
    </row>
    <row r="14" spans="1:11" x14ac:dyDescent="0.3">
      <c r="B14">
        <v>4982.7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5</v>
      </c>
      <c r="C15">
        <f t="shared" si="0"/>
        <v>5985.69</v>
      </c>
      <c r="D15" s="2">
        <v>1</v>
      </c>
    </row>
    <row r="16" spans="1:11" x14ac:dyDescent="0.3">
      <c r="B16">
        <v>10968.39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103.20000000000073</v>
      </c>
      <c r="D17" s="2">
        <v>1</v>
      </c>
    </row>
    <row r="18" spans="1:11" x14ac:dyDescent="0.3">
      <c r="B18">
        <v>11071.59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0</v>
      </c>
      <c r="C19">
        <f t="shared" si="0"/>
        <v>405.11999999999898</v>
      </c>
      <c r="D19" s="2">
        <v>1</v>
      </c>
    </row>
    <row r="20" spans="1:11" x14ac:dyDescent="0.3">
      <c r="B20">
        <v>11476.71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743.36000000000058</v>
      </c>
      <c r="D21" s="2">
        <v>1</v>
      </c>
    </row>
    <row r="22" spans="1:11" x14ac:dyDescent="0.3">
      <c r="B22">
        <v>12220.07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0</v>
      </c>
      <c r="C23">
        <f t="shared" si="0"/>
        <v>81.440000000000509</v>
      </c>
      <c r="D23" s="2">
        <v>1</v>
      </c>
    </row>
    <row r="24" spans="1:11" x14ac:dyDescent="0.3">
      <c r="B24">
        <v>12301.51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704</v>
      </c>
      <c r="D25" s="2">
        <v>1</v>
      </c>
    </row>
    <row r="26" spans="1:11" x14ac:dyDescent="0.3">
      <c r="B26">
        <v>13005.51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0</v>
      </c>
      <c r="C27">
        <f t="shared" si="0"/>
        <v>210.71999999999935</v>
      </c>
      <c r="D27" s="2">
        <v>1</v>
      </c>
    </row>
    <row r="28" spans="1:11" x14ac:dyDescent="0.3">
      <c r="B28">
        <v>13216.23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1</v>
      </c>
      <c r="C29">
        <f t="shared" si="0"/>
        <v>1263.6800000000003</v>
      </c>
      <c r="D29" s="2">
        <v>1</v>
      </c>
    </row>
    <row r="30" spans="1:11" x14ac:dyDescent="0.3">
      <c r="B30">
        <v>14479.91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0</v>
      </c>
      <c r="C31">
        <f t="shared" si="0"/>
        <v>199.84000000000015</v>
      </c>
      <c r="D31" s="2">
        <v>1</v>
      </c>
    </row>
    <row r="32" spans="1:11" x14ac:dyDescent="0.3">
      <c r="B32">
        <v>14679.75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1</v>
      </c>
      <c r="C33">
        <f t="shared" si="0"/>
        <v>1497.7600000000002</v>
      </c>
      <c r="D33" s="2">
        <v>1</v>
      </c>
    </row>
    <row r="34" spans="1:11" x14ac:dyDescent="0.3">
      <c r="B34">
        <v>16177.51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0</v>
      </c>
      <c r="C35">
        <f t="shared" si="0"/>
        <v>5711.83</v>
      </c>
      <c r="D35" s="2">
        <v>1</v>
      </c>
    </row>
    <row r="36" spans="1:11" x14ac:dyDescent="0.3">
      <c r="B36">
        <v>21889.34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564.63999999999942</v>
      </c>
      <c r="D37" s="2">
        <v>1</v>
      </c>
    </row>
    <row r="38" spans="1:11" x14ac:dyDescent="0.3">
      <c r="B38">
        <v>22453.98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0</v>
      </c>
      <c r="C39">
        <f t="shared" si="0"/>
        <v>232.95999999999913</v>
      </c>
      <c r="D39" s="2">
        <v>1</v>
      </c>
    </row>
    <row r="40" spans="1:11" x14ac:dyDescent="0.3">
      <c r="B40">
        <v>22686.94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875.36000000000058</v>
      </c>
      <c r="D41" s="2">
        <v>1</v>
      </c>
    </row>
    <row r="42" spans="1:11" x14ac:dyDescent="0.3">
      <c r="B42">
        <v>23562.3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0</v>
      </c>
      <c r="C43">
        <f t="shared" si="0"/>
        <v>662.56000000000131</v>
      </c>
      <c r="D43" s="2">
        <v>1</v>
      </c>
    </row>
    <row r="44" spans="1:11" x14ac:dyDescent="0.3">
      <c r="B44">
        <v>24224.86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256.15999999999985</v>
      </c>
      <c r="D45" s="2">
        <v>1</v>
      </c>
    </row>
    <row r="46" spans="1:11" x14ac:dyDescent="0.3">
      <c r="B46">
        <v>24481.02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0</v>
      </c>
      <c r="C47">
        <f t="shared" si="0"/>
        <v>124.63999999999942</v>
      </c>
      <c r="D47" s="2">
        <v>1</v>
      </c>
    </row>
    <row r="48" spans="1:11" x14ac:dyDescent="0.3">
      <c r="B48">
        <v>24605.66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0"/>
        <v>332.63999999999942</v>
      </c>
      <c r="D49" s="2">
        <v>1</v>
      </c>
    </row>
    <row r="50" spans="1:11" x14ac:dyDescent="0.3">
      <c r="B50">
        <v>24938.3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0</v>
      </c>
      <c r="C51">
        <f t="shared" si="0"/>
        <v>160</v>
      </c>
      <c r="D51" s="2">
        <v>1</v>
      </c>
    </row>
    <row r="52" spans="1:11" x14ac:dyDescent="0.3">
      <c r="B52">
        <v>25098.3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1</v>
      </c>
      <c r="C53">
        <f t="shared" si="0"/>
        <v>586.88000000000102</v>
      </c>
      <c r="D53" s="2">
        <v>1</v>
      </c>
    </row>
    <row r="54" spans="1:11" x14ac:dyDescent="0.3">
      <c r="B54">
        <v>25685.18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0</v>
      </c>
      <c r="C55">
        <f t="shared" si="0"/>
        <v>964.31999999999971</v>
      </c>
      <c r="D55" s="2">
        <v>1</v>
      </c>
    </row>
    <row r="56" spans="1:11" x14ac:dyDescent="0.3">
      <c r="B56">
        <v>26649.5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1</v>
      </c>
      <c r="C57">
        <f t="shared" si="0"/>
        <v>687.68000000000029</v>
      </c>
      <c r="D57" s="2">
        <v>1</v>
      </c>
    </row>
    <row r="58" spans="1:11" x14ac:dyDescent="0.3">
      <c r="B58">
        <v>27337.18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0</v>
      </c>
      <c r="C59">
        <f t="shared" si="0"/>
        <v>359.40999999999985</v>
      </c>
      <c r="D59" s="2">
        <v>1</v>
      </c>
    </row>
    <row r="60" spans="1:11" x14ac:dyDescent="0.3">
      <c r="B60">
        <v>27696.59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599.04000000000087</v>
      </c>
      <c r="D61" s="2">
        <v>1</v>
      </c>
    </row>
    <row r="62" spans="1:11" x14ac:dyDescent="0.3">
      <c r="B62">
        <v>28295.63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3</v>
      </c>
      <c r="C63">
        <f t="shared" si="0"/>
        <v>94.399999999997817</v>
      </c>
      <c r="D63" s="2">
        <v>1</v>
      </c>
    </row>
    <row r="64" spans="1:11" x14ac:dyDescent="0.3">
      <c r="B64">
        <v>28390.03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4</v>
      </c>
      <c r="C65">
        <f t="shared" si="0"/>
        <v>177.76000000000204</v>
      </c>
      <c r="D65" s="2">
        <v>1</v>
      </c>
    </row>
    <row r="66" spans="1:11" x14ac:dyDescent="0.3">
      <c r="B66">
        <v>28567.79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5</v>
      </c>
      <c r="C67">
        <f t="shared" si="0"/>
        <v>79083.679999999993</v>
      </c>
      <c r="D67" s="2">
        <v>1</v>
      </c>
    </row>
    <row r="68" spans="1:11" x14ac:dyDescent="0.3">
      <c r="B68">
        <v>107651.47</v>
      </c>
      <c r="C68">
        <f t="shared" ref="C68:C126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19.19999999999709</v>
      </c>
      <c r="D69" s="2">
        <v>1</v>
      </c>
    </row>
    <row r="70" spans="1:11" x14ac:dyDescent="0.3">
      <c r="B70">
        <v>107670.67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0</v>
      </c>
      <c r="C71">
        <f t="shared" si="1"/>
        <v>247.04000000000815</v>
      </c>
      <c r="D71" s="2">
        <v>1</v>
      </c>
    </row>
    <row r="72" spans="1:11" x14ac:dyDescent="0.3">
      <c r="B72">
        <v>107917.71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1</v>
      </c>
      <c r="C73">
        <f t="shared" si="1"/>
        <v>355</v>
      </c>
      <c r="D73" s="2">
        <v>1</v>
      </c>
    </row>
    <row r="74" spans="1:11" x14ac:dyDescent="0.3">
      <c r="B74">
        <v>108272.71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3</v>
      </c>
      <c r="C75">
        <f t="shared" si="1"/>
        <v>67.439999999987776</v>
      </c>
      <c r="D75" s="2">
        <v>1</v>
      </c>
    </row>
    <row r="76" spans="1:11" x14ac:dyDescent="0.3">
      <c r="B76">
        <v>108340.15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4</v>
      </c>
      <c r="C77">
        <f t="shared" si="1"/>
        <v>418.08000000000175</v>
      </c>
      <c r="D77" s="2">
        <v>1</v>
      </c>
    </row>
    <row r="78" spans="1:11" x14ac:dyDescent="0.3">
      <c r="B78">
        <v>108758.23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5</v>
      </c>
      <c r="C79">
        <f t="shared" si="1"/>
        <v>5421.2799999999988</v>
      </c>
      <c r="D79" s="2">
        <v>1</v>
      </c>
    </row>
    <row r="80" spans="1:11" x14ac:dyDescent="0.3">
      <c r="B80">
        <v>114179.51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1</v>
      </c>
      <c r="C81">
        <f t="shared" si="1"/>
        <v>6.2400000000052387</v>
      </c>
      <c r="D81" s="2">
        <v>1</v>
      </c>
    </row>
    <row r="82" spans="1:11" x14ac:dyDescent="0.3">
      <c r="B82">
        <v>114185.75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0</v>
      </c>
      <c r="C83">
        <f t="shared" si="1"/>
        <v>576.32000000000698</v>
      </c>
      <c r="D83" s="2">
        <v>1</v>
      </c>
    </row>
    <row r="84" spans="1:11" x14ac:dyDescent="0.3">
      <c r="B84">
        <v>114762.07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1</v>
      </c>
      <c r="C85">
        <f t="shared" si="1"/>
        <v>222.23999999999069</v>
      </c>
      <c r="D85" s="2">
        <v>1</v>
      </c>
    </row>
    <row r="86" spans="1:11" x14ac:dyDescent="0.3">
      <c r="B86">
        <v>114984.31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0</v>
      </c>
      <c r="C87">
        <f t="shared" si="1"/>
        <v>1137.2799999999988</v>
      </c>
      <c r="D87" s="2">
        <v>1</v>
      </c>
    </row>
    <row r="88" spans="1:11" x14ac:dyDescent="0.3">
      <c r="B88">
        <v>116121.59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1</v>
      </c>
      <c r="C89">
        <f t="shared" si="1"/>
        <v>727.19999999999709</v>
      </c>
      <c r="D89" s="2">
        <v>1</v>
      </c>
    </row>
    <row r="90" spans="1:11" x14ac:dyDescent="0.3">
      <c r="B90">
        <v>116848.79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0</v>
      </c>
      <c r="C91">
        <f t="shared" si="1"/>
        <v>347.36000000000058</v>
      </c>
      <c r="D91" s="2">
        <v>1</v>
      </c>
    </row>
    <row r="92" spans="1:11" x14ac:dyDescent="0.3">
      <c r="B92">
        <v>117196.15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1</v>
      </c>
      <c r="C93">
        <f t="shared" si="1"/>
        <v>795.20000000001164</v>
      </c>
      <c r="D93" s="2">
        <v>1</v>
      </c>
    </row>
    <row r="94" spans="1:11" x14ac:dyDescent="0.3">
      <c r="B94">
        <v>117991.35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3</v>
      </c>
      <c r="C95">
        <f t="shared" si="1"/>
        <v>81.439999999987776</v>
      </c>
      <c r="D95" s="2">
        <v>1</v>
      </c>
    </row>
    <row r="96" spans="1:11" x14ac:dyDescent="0.3">
      <c r="B96">
        <v>118072.79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4</v>
      </c>
      <c r="C97">
        <f t="shared" si="1"/>
        <v>408.9600000000064</v>
      </c>
      <c r="D97" s="2">
        <v>1</v>
      </c>
    </row>
    <row r="98" spans="1:11" x14ac:dyDescent="0.3">
      <c r="B98">
        <v>118481.75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5</v>
      </c>
      <c r="C99">
        <f t="shared" si="1"/>
        <v>6482.5599999999977</v>
      </c>
      <c r="D99" s="2">
        <v>1</v>
      </c>
    </row>
    <row r="100" spans="1:11" x14ac:dyDescent="0.3">
      <c r="B100">
        <v>124964.31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1</v>
      </c>
      <c r="C101">
        <f t="shared" si="1"/>
        <v>540.47999999999593</v>
      </c>
      <c r="D101" s="2">
        <v>1</v>
      </c>
    </row>
    <row r="102" spans="1:11" x14ac:dyDescent="0.3">
      <c r="B102">
        <v>125504.79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0</v>
      </c>
      <c r="C103">
        <f t="shared" si="1"/>
        <v>105.60000000000582</v>
      </c>
      <c r="D103" s="2">
        <v>1</v>
      </c>
    </row>
    <row r="104" spans="1:11" x14ac:dyDescent="0.3">
      <c r="B104">
        <v>125610.39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1</v>
      </c>
      <c r="C105">
        <f t="shared" si="1"/>
        <v>424</v>
      </c>
      <c r="D105" s="2">
        <v>1</v>
      </c>
    </row>
    <row r="106" spans="1:11" x14ac:dyDescent="0.3">
      <c r="B106">
        <v>126034.39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0</v>
      </c>
      <c r="C107">
        <f t="shared" si="1"/>
        <v>601.44000000000233</v>
      </c>
      <c r="D107" s="2">
        <v>1</v>
      </c>
    </row>
    <row r="108" spans="1:11" x14ac:dyDescent="0.3">
      <c r="B108">
        <v>126635.83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1</v>
      </c>
      <c r="C109">
        <f t="shared" si="1"/>
        <v>882.24000000000524</v>
      </c>
      <c r="D109" s="2">
        <v>1</v>
      </c>
    </row>
    <row r="110" spans="1:11" x14ac:dyDescent="0.3">
      <c r="B110">
        <v>127518.07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2</v>
      </c>
      <c r="C111">
        <f t="shared" si="1"/>
        <v>1454.7199999999866</v>
      </c>
      <c r="D111" s="2">
        <v>1</v>
      </c>
    </row>
    <row r="112" spans="1:11" x14ac:dyDescent="0.3">
      <c r="B112">
        <v>128972.79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1</v>
      </c>
      <c r="C113">
        <f t="shared" si="1"/>
        <v>167.04000000000815</v>
      </c>
      <c r="D113" s="2">
        <v>1</v>
      </c>
    </row>
    <row r="114" spans="1:11" x14ac:dyDescent="0.3">
      <c r="B114">
        <v>129139.83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0</v>
      </c>
      <c r="C115">
        <f t="shared" si="1"/>
        <v>126.08000000000175</v>
      </c>
      <c r="D115" s="2">
        <v>1</v>
      </c>
    </row>
    <row r="116" spans="1:11" x14ac:dyDescent="0.3">
      <c r="B116">
        <v>129265.91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1</v>
      </c>
      <c r="C117">
        <f t="shared" si="1"/>
        <v>965.11999999999534</v>
      </c>
      <c r="D117" s="2">
        <v>1</v>
      </c>
    </row>
    <row r="118" spans="1:11" x14ac:dyDescent="0.3">
      <c r="B118">
        <v>130231.03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0</v>
      </c>
      <c r="C119">
        <f t="shared" si="1"/>
        <v>44.80000000000291</v>
      </c>
      <c r="D119" s="2">
        <v>1</v>
      </c>
    </row>
    <row r="120" spans="1:11" x14ac:dyDescent="0.3">
      <c r="B120">
        <v>130275.83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1</v>
      </c>
      <c r="C121">
        <f t="shared" si="1"/>
        <v>890.08000000000175</v>
      </c>
      <c r="D121" s="2">
        <v>1</v>
      </c>
    </row>
    <row r="122" spans="1:11" x14ac:dyDescent="0.3">
      <c r="B122">
        <v>131165.91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0</v>
      </c>
      <c r="C123">
        <f t="shared" si="1"/>
        <v>81.760000000009313</v>
      </c>
      <c r="D123" s="2">
        <v>1</v>
      </c>
    </row>
    <row r="124" spans="1:11" x14ac:dyDescent="0.3">
      <c r="B124">
        <v>131247.67000000001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1</v>
      </c>
      <c r="C125">
        <f t="shared" si="1"/>
        <v>566.23999999999069</v>
      </c>
      <c r="D125" s="2">
        <v>1</v>
      </c>
    </row>
    <row r="126" spans="1:11" x14ac:dyDescent="0.3">
      <c r="B126">
        <v>131813.91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hidden="1" x14ac:dyDescent="0.3">
      <c r="D127" s="2"/>
    </row>
    <row r="128" spans="1:11" hidden="1" x14ac:dyDescent="0.3">
      <c r="D128" s="2"/>
    </row>
    <row r="129" spans="4:4" hidden="1" x14ac:dyDescent="0.3">
      <c r="D129" s="2"/>
    </row>
    <row r="130" spans="4:4" hidden="1" x14ac:dyDescent="0.3">
      <c r="D130" s="2"/>
    </row>
    <row r="131" spans="4:4" hidden="1" x14ac:dyDescent="0.3">
      <c r="D131" s="2"/>
    </row>
    <row r="132" spans="4:4" hidden="1" x14ac:dyDescent="0.3">
      <c r="D132" s="2"/>
    </row>
    <row r="133" spans="4:4" hidden="1" x14ac:dyDescent="0.3">
      <c r="D133" s="2"/>
    </row>
    <row r="134" spans="4:4" hidden="1" x14ac:dyDescent="0.3">
      <c r="D134" s="2"/>
    </row>
    <row r="135" spans="4:4" hidden="1" x14ac:dyDescent="0.3">
      <c r="D135" s="2"/>
    </row>
    <row r="136" spans="4:4" hidden="1" x14ac:dyDescent="0.3">
      <c r="D136" s="2"/>
    </row>
    <row r="137" spans="4:4" hidden="1" x14ac:dyDescent="0.3">
      <c r="D137" s="2"/>
    </row>
    <row r="138" spans="4:4" hidden="1" x14ac:dyDescent="0.3">
      <c r="D138" s="2"/>
    </row>
    <row r="139" spans="4:4" hidden="1" x14ac:dyDescent="0.3">
      <c r="D139" s="2"/>
    </row>
    <row r="140" spans="4:4" hidden="1" x14ac:dyDescent="0.3">
      <c r="D140" s="2"/>
    </row>
    <row r="141" spans="4:4" hidden="1" x14ac:dyDescent="0.3">
      <c r="D141" s="2"/>
    </row>
    <row r="142" spans="4:4" hidden="1" x14ac:dyDescent="0.3">
      <c r="D142" s="2"/>
    </row>
    <row r="143" spans="4:4" hidden="1" x14ac:dyDescent="0.3">
      <c r="D143" s="2"/>
    </row>
    <row r="144" spans="4:4" hidden="1" x14ac:dyDescent="0.3">
      <c r="D144" s="2"/>
    </row>
    <row r="145" spans="1:7" hidden="1" x14ac:dyDescent="0.3">
      <c r="D145" s="2"/>
    </row>
    <row r="146" spans="1:7" hidden="1" x14ac:dyDescent="0.3">
      <c r="D146" s="2"/>
    </row>
    <row r="147" spans="1:7" hidden="1" x14ac:dyDescent="0.3">
      <c r="D147" s="2"/>
    </row>
    <row r="148" spans="1:7" hidden="1" x14ac:dyDescent="0.3">
      <c r="D148" s="2"/>
    </row>
    <row r="149" spans="1:7" hidden="1" x14ac:dyDescent="0.3">
      <c r="D149" s="2"/>
    </row>
    <row r="150" spans="1:7" hidden="1" x14ac:dyDescent="0.3">
      <c r="D150" s="2"/>
    </row>
    <row r="151" spans="1:7" hidden="1" x14ac:dyDescent="0.3">
      <c r="D151" s="2"/>
    </row>
    <row r="152" spans="1:7" hidden="1" x14ac:dyDescent="0.3">
      <c r="D152" s="2"/>
    </row>
    <row r="153" spans="1:7" hidden="1" x14ac:dyDescent="0.3">
      <c r="D153" s="2"/>
    </row>
    <row r="154" spans="1:7" hidden="1" x14ac:dyDescent="0.3">
      <c r="D154" s="2"/>
    </row>
    <row r="159" spans="1:7" x14ac:dyDescent="0.3">
      <c r="A159" t="s">
        <v>1</v>
      </c>
      <c r="C159">
        <v>3238.06</v>
      </c>
      <c r="D159">
        <f>COUNT(C159:C186)</f>
        <v>28</v>
      </c>
      <c r="E159">
        <f>AVERAGE(C159:C186)</f>
        <v>686.09500000000014</v>
      </c>
      <c r="F159">
        <f>STDEV(C159:C186)</f>
        <v>622.3759605617696</v>
      </c>
      <c r="G159">
        <f>F159/SQRT(D159)</f>
        <v>117.61800097367042</v>
      </c>
    </row>
    <row r="160" spans="1:7" x14ac:dyDescent="0.3">
      <c r="A160" t="s">
        <v>1</v>
      </c>
      <c r="C160">
        <v>129.76000000000022</v>
      </c>
    </row>
    <row r="161" spans="1:3" x14ac:dyDescent="0.3">
      <c r="A161" t="s">
        <v>1</v>
      </c>
      <c r="C161">
        <v>1068.1599999999999</v>
      </c>
    </row>
    <row r="162" spans="1:3" x14ac:dyDescent="0.3">
      <c r="A162" t="s">
        <v>1</v>
      </c>
      <c r="C162">
        <v>103.20000000000073</v>
      </c>
    </row>
    <row r="163" spans="1:3" x14ac:dyDescent="0.3">
      <c r="A163" t="s">
        <v>1</v>
      </c>
      <c r="C163">
        <v>743.36000000000058</v>
      </c>
    </row>
    <row r="164" spans="1:3" x14ac:dyDescent="0.3">
      <c r="A164" t="s">
        <v>1</v>
      </c>
      <c r="C164">
        <v>704</v>
      </c>
    </row>
    <row r="165" spans="1:3" x14ac:dyDescent="0.3">
      <c r="A165" t="s">
        <v>1</v>
      </c>
      <c r="C165">
        <v>1263.6800000000003</v>
      </c>
    </row>
    <row r="166" spans="1:3" x14ac:dyDescent="0.3">
      <c r="A166" t="s">
        <v>1</v>
      </c>
      <c r="C166">
        <v>1497.7600000000002</v>
      </c>
    </row>
    <row r="167" spans="1:3" x14ac:dyDescent="0.3">
      <c r="A167" t="s">
        <v>1</v>
      </c>
      <c r="C167">
        <v>564.63999999999942</v>
      </c>
    </row>
    <row r="168" spans="1:3" x14ac:dyDescent="0.3">
      <c r="A168" t="s">
        <v>1</v>
      </c>
      <c r="C168">
        <v>875.36000000000058</v>
      </c>
    </row>
    <row r="169" spans="1:3" x14ac:dyDescent="0.3">
      <c r="A169" t="s">
        <v>1</v>
      </c>
      <c r="C169">
        <v>256.15999999999985</v>
      </c>
    </row>
    <row r="170" spans="1:3" x14ac:dyDescent="0.3">
      <c r="A170" t="s">
        <v>1</v>
      </c>
      <c r="C170">
        <v>332.63999999999942</v>
      </c>
    </row>
    <row r="171" spans="1:3" x14ac:dyDescent="0.3">
      <c r="A171" t="s">
        <v>1</v>
      </c>
      <c r="C171">
        <v>586.88000000000102</v>
      </c>
    </row>
    <row r="172" spans="1:3" x14ac:dyDescent="0.3">
      <c r="A172" t="s">
        <v>1</v>
      </c>
      <c r="C172">
        <v>687.68000000000029</v>
      </c>
    </row>
    <row r="173" spans="1:3" x14ac:dyDescent="0.3">
      <c r="A173" t="s">
        <v>1</v>
      </c>
      <c r="C173">
        <v>599.04000000000087</v>
      </c>
    </row>
    <row r="174" spans="1:3" x14ac:dyDescent="0.3">
      <c r="A174" t="s">
        <v>1</v>
      </c>
      <c r="C174">
        <v>19.19999999999709</v>
      </c>
    </row>
    <row r="175" spans="1:3" x14ac:dyDescent="0.3">
      <c r="A175" t="s">
        <v>1</v>
      </c>
      <c r="C175">
        <v>355</v>
      </c>
    </row>
    <row r="176" spans="1:3" x14ac:dyDescent="0.3">
      <c r="A176" t="s">
        <v>1</v>
      </c>
      <c r="C176">
        <v>6.2400000000052387</v>
      </c>
    </row>
    <row r="177" spans="1:7" x14ac:dyDescent="0.3">
      <c r="A177" t="s">
        <v>1</v>
      </c>
      <c r="C177">
        <v>222.23999999999069</v>
      </c>
    </row>
    <row r="178" spans="1:7" x14ac:dyDescent="0.3">
      <c r="A178" t="s">
        <v>1</v>
      </c>
      <c r="C178">
        <v>727.19999999999709</v>
      </c>
    </row>
    <row r="179" spans="1:7" x14ac:dyDescent="0.3">
      <c r="A179" t="s">
        <v>1</v>
      </c>
      <c r="C179">
        <v>795.20000000001164</v>
      </c>
    </row>
    <row r="180" spans="1:7" x14ac:dyDescent="0.3">
      <c r="A180" t="s">
        <v>1</v>
      </c>
      <c r="C180">
        <v>540.47999999999593</v>
      </c>
    </row>
    <row r="181" spans="1:7" x14ac:dyDescent="0.3">
      <c r="A181" t="s">
        <v>1</v>
      </c>
      <c r="C181">
        <v>424</v>
      </c>
    </row>
    <row r="182" spans="1:7" x14ac:dyDescent="0.3">
      <c r="A182" t="s">
        <v>1</v>
      </c>
      <c r="C182">
        <v>882.24000000000524</v>
      </c>
    </row>
    <row r="183" spans="1:7" x14ac:dyDescent="0.3">
      <c r="A183" t="s">
        <v>1</v>
      </c>
      <c r="C183">
        <v>167.04000000000815</v>
      </c>
    </row>
    <row r="184" spans="1:7" x14ac:dyDescent="0.3">
      <c r="A184" t="s">
        <v>1</v>
      </c>
      <c r="C184">
        <v>965.11999999999534</v>
      </c>
    </row>
    <row r="185" spans="1:7" x14ac:dyDescent="0.3">
      <c r="A185" t="s">
        <v>1</v>
      </c>
      <c r="C185">
        <v>890.08000000000175</v>
      </c>
    </row>
    <row r="186" spans="1:7" x14ac:dyDescent="0.3">
      <c r="A186" t="s">
        <v>1</v>
      </c>
      <c r="C186">
        <v>566.23999999999069</v>
      </c>
    </row>
    <row r="187" spans="1:7" x14ac:dyDescent="0.3">
      <c r="A187" t="s">
        <v>3</v>
      </c>
      <c r="C187">
        <v>46.880000000000109</v>
      </c>
      <c r="D187">
        <f>COUNT(C187:C190)</f>
        <v>4</v>
      </c>
      <c r="E187">
        <f>AVERAGE(C187:C190)</f>
        <v>72.53999999999337</v>
      </c>
      <c r="F187">
        <f>STDEV(C187:C190)</f>
        <v>20.343018458427821</v>
      </c>
      <c r="G187">
        <f>F187/SQRT(D187)</f>
        <v>10.17150922921391</v>
      </c>
    </row>
    <row r="188" spans="1:7" x14ac:dyDescent="0.3">
      <c r="A188" t="s">
        <v>3</v>
      </c>
      <c r="C188">
        <v>94.399999999997817</v>
      </c>
    </row>
    <row r="189" spans="1:7" x14ac:dyDescent="0.3">
      <c r="A189" t="s">
        <v>3</v>
      </c>
      <c r="C189">
        <v>67.439999999987776</v>
      </c>
    </row>
    <row r="190" spans="1:7" x14ac:dyDescent="0.3">
      <c r="A190" t="s">
        <v>3</v>
      </c>
      <c r="C190">
        <v>81.439999999987776</v>
      </c>
    </row>
    <row r="191" spans="1:7" x14ac:dyDescent="0.3">
      <c r="A191" t="s">
        <v>4</v>
      </c>
      <c r="C191">
        <v>73.920000000000073</v>
      </c>
      <c r="D191">
        <f>COUNT(C191:C194)</f>
        <v>4</v>
      </c>
      <c r="E191">
        <f>AVERAGE(C191:C194)</f>
        <v>269.68000000000256</v>
      </c>
      <c r="F191">
        <f>STDEV(C191:C194)</f>
        <v>171.45722731923738</v>
      </c>
      <c r="G191">
        <f>F191/SQRT(D191)</f>
        <v>85.728613659618688</v>
      </c>
    </row>
    <row r="192" spans="1:7" x14ac:dyDescent="0.3">
      <c r="A192" t="s">
        <v>4</v>
      </c>
      <c r="C192">
        <v>177.76000000000204</v>
      </c>
    </row>
    <row r="193" spans="1:7" x14ac:dyDescent="0.3">
      <c r="A193" t="s">
        <v>4</v>
      </c>
      <c r="C193">
        <v>418.08000000000175</v>
      </c>
    </row>
    <row r="194" spans="1:7" x14ac:dyDescent="0.3">
      <c r="A194" t="s">
        <v>4</v>
      </c>
      <c r="C194">
        <v>408.9600000000064</v>
      </c>
    </row>
    <row r="195" spans="1:7" x14ac:dyDescent="0.3">
      <c r="A195" t="s">
        <v>5</v>
      </c>
      <c r="C195">
        <v>5985.69</v>
      </c>
      <c r="D195">
        <f>COUNT(C195:C198)</f>
        <v>4</v>
      </c>
      <c r="E195">
        <f>AVERAGE(C195:C198)</f>
        <v>24243.302499999998</v>
      </c>
      <c r="F195">
        <f>STDEV(C195:C198)</f>
        <v>36562.82230027506</v>
      </c>
      <c r="G195">
        <f>F195/SQRT(D195)</f>
        <v>18281.41115013753</v>
      </c>
    </row>
    <row r="196" spans="1:7" x14ac:dyDescent="0.3">
      <c r="A196" t="s">
        <v>5</v>
      </c>
      <c r="C196">
        <v>79083.679999999993</v>
      </c>
    </row>
    <row r="197" spans="1:7" x14ac:dyDescent="0.3">
      <c r="A197" t="s">
        <v>5</v>
      </c>
      <c r="C197">
        <v>5421.2799999999988</v>
      </c>
    </row>
    <row r="198" spans="1:7" x14ac:dyDescent="0.3">
      <c r="A198" t="s">
        <v>5</v>
      </c>
      <c r="C198">
        <v>6482.5599999999977</v>
      </c>
    </row>
    <row r="199" spans="1:7" x14ac:dyDescent="0.3">
      <c r="A199" t="s">
        <v>2</v>
      </c>
      <c r="C199">
        <v>61.599999999999909</v>
      </c>
      <c r="D199">
        <f>COUNT(C199:C200)</f>
        <v>2</v>
      </c>
      <c r="E199">
        <f>AVERAGE(C199:C200)</f>
        <v>758.15999999999326</v>
      </c>
      <c r="F199">
        <f>STDEV(C199:C200)</f>
        <v>985.08459900659375</v>
      </c>
      <c r="G199">
        <f>F199/SQRT(D199)</f>
        <v>696.55999999999335</v>
      </c>
    </row>
    <row r="200" spans="1:7" x14ac:dyDescent="0.3">
      <c r="A200" t="s">
        <v>2</v>
      </c>
      <c r="C200">
        <v>1454.7199999999866</v>
      </c>
    </row>
    <row r="201" spans="1:7" x14ac:dyDescent="0.3">
      <c r="A201" t="s">
        <v>0</v>
      </c>
      <c r="C201">
        <v>364.31999999999971</v>
      </c>
      <c r="D201">
        <f>COUNT(C201:C221)</f>
        <v>21</v>
      </c>
      <c r="E201">
        <f>AVERAGE(C201:C221)</f>
        <v>606.89714285714456</v>
      </c>
      <c r="F201">
        <f>STDEV(C201:C221)</f>
        <v>1205.7405426962414</v>
      </c>
      <c r="G201">
        <f>F201/SQRT(D201)</f>
        <v>263.1141573991743</v>
      </c>
    </row>
    <row r="202" spans="1:7" x14ac:dyDescent="0.3">
      <c r="A202" t="s">
        <v>0</v>
      </c>
      <c r="C202">
        <v>405.11999999999898</v>
      </c>
    </row>
    <row r="203" spans="1:7" x14ac:dyDescent="0.3">
      <c r="A203" t="s">
        <v>0</v>
      </c>
      <c r="C203">
        <v>81.440000000000509</v>
      </c>
    </row>
    <row r="204" spans="1:7" x14ac:dyDescent="0.3">
      <c r="A204" t="s">
        <v>0</v>
      </c>
      <c r="C204">
        <v>210.71999999999935</v>
      </c>
    </row>
    <row r="205" spans="1:7" x14ac:dyDescent="0.3">
      <c r="A205" t="s">
        <v>0</v>
      </c>
      <c r="C205">
        <v>199.84000000000015</v>
      </c>
    </row>
    <row r="206" spans="1:7" x14ac:dyDescent="0.3">
      <c r="A206" t="s">
        <v>0</v>
      </c>
      <c r="C206">
        <v>5711.83</v>
      </c>
    </row>
    <row r="207" spans="1:7" x14ac:dyDescent="0.3">
      <c r="A207" t="s">
        <v>0</v>
      </c>
      <c r="C207">
        <v>232.95999999999913</v>
      </c>
    </row>
    <row r="208" spans="1:7" x14ac:dyDescent="0.3">
      <c r="A208" t="s">
        <v>0</v>
      </c>
      <c r="C208">
        <v>662.56000000000131</v>
      </c>
    </row>
    <row r="209" spans="1:11" x14ac:dyDescent="0.3">
      <c r="A209" t="s">
        <v>0</v>
      </c>
      <c r="C209">
        <v>124.63999999999942</v>
      </c>
    </row>
    <row r="210" spans="1:11" x14ac:dyDescent="0.3">
      <c r="A210" t="s">
        <v>0</v>
      </c>
      <c r="C210">
        <v>160</v>
      </c>
    </row>
    <row r="211" spans="1:11" x14ac:dyDescent="0.3">
      <c r="A211" t="s">
        <v>0</v>
      </c>
      <c r="C211">
        <v>964.31999999999971</v>
      </c>
    </row>
    <row r="212" spans="1:11" x14ac:dyDescent="0.3">
      <c r="A212" t="s">
        <v>0</v>
      </c>
      <c r="C212">
        <v>359.40999999999985</v>
      </c>
    </row>
    <row r="213" spans="1:11" x14ac:dyDescent="0.3">
      <c r="A213" t="s">
        <v>0</v>
      </c>
      <c r="C213">
        <v>247.04000000000815</v>
      </c>
    </row>
    <row r="214" spans="1:11" x14ac:dyDescent="0.3">
      <c r="A214" t="s">
        <v>0</v>
      </c>
      <c r="C214">
        <v>576.32000000000698</v>
      </c>
    </row>
    <row r="215" spans="1:11" x14ac:dyDescent="0.3">
      <c r="A215" t="s">
        <v>0</v>
      </c>
      <c r="C215">
        <v>1137.2799999999988</v>
      </c>
    </row>
    <row r="216" spans="1:11" x14ac:dyDescent="0.3">
      <c r="A216" t="s">
        <v>0</v>
      </c>
      <c r="C216">
        <v>347.36000000000058</v>
      </c>
    </row>
    <row r="217" spans="1:11" x14ac:dyDescent="0.3">
      <c r="A217" t="s">
        <v>0</v>
      </c>
      <c r="C217">
        <v>105.60000000000582</v>
      </c>
    </row>
    <row r="218" spans="1:11" x14ac:dyDescent="0.3">
      <c r="A218" t="s">
        <v>0</v>
      </c>
      <c r="C218">
        <v>601.44000000000233</v>
      </c>
    </row>
    <row r="219" spans="1:11" x14ac:dyDescent="0.3">
      <c r="A219" t="s">
        <v>0</v>
      </c>
      <c r="C219">
        <v>126.08000000000175</v>
      </c>
    </row>
    <row r="220" spans="1:11" x14ac:dyDescent="0.3">
      <c r="A220" t="s">
        <v>0</v>
      </c>
      <c r="C220">
        <v>44.80000000000291</v>
      </c>
    </row>
    <row r="221" spans="1:11" x14ac:dyDescent="0.3">
      <c r="A221" t="s">
        <v>0</v>
      </c>
      <c r="C221">
        <v>81.760000000009313</v>
      </c>
    </row>
    <row r="223" spans="1:11" x14ac:dyDescent="0.3">
      <c r="K223" t="s">
        <v>6</v>
      </c>
    </row>
    <row r="224" spans="1:11" x14ac:dyDescent="0.3">
      <c r="E224" t="s">
        <v>24</v>
      </c>
      <c r="F224" t="s">
        <v>7</v>
      </c>
      <c r="G224">
        <v>28</v>
      </c>
      <c r="H224">
        <v>686.09500000000014</v>
      </c>
      <c r="I224">
        <v>622.3759605617696</v>
      </c>
      <c r="J224">
        <v>117.61800097367042</v>
      </c>
      <c r="K224">
        <f>G224*H224</f>
        <v>19210.660000000003</v>
      </c>
    </row>
    <row r="225" spans="5:11" x14ac:dyDescent="0.3">
      <c r="E225" t="s">
        <v>24</v>
      </c>
      <c r="F225" t="s">
        <v>8</v>
      </c>
      <c r="G225">
        <v>4</v>
      </c>
      <c r="H225">
        <v>72.53999999999337</v>
      </c>
      <c r="I225">
        <v>20.343018458427821</v>
      </c>
      <c r="J225">
        <v>10.17150922921391</v>
      </c>
      <c r="K225">
        <f t="shared" ref="K225:K229" si="2">G225*H225</f>
        <v>290.15999999997348</v>
      </c>
    </row>
    <row r="226" spans="5:11" x14ac:dyDescent="0.3">
      <c r="E226" t="s">
        <v>24</v>
      </c>
      <c r="F226" t="s">
        <v>9</v>
      </c>
      <c r="G226">
        <v>4</v>
      </c>
      <c r="H226">
        <v>269.68000000000256</v>
      </c>
      <c r="I226">
        <v>171.45722731923738</v>
      </c>
      <c r="J226">
        <v>85.728613659618688</v>
      </c>
      <c r="K226">
        <f t="shared" si="2"/>
        <v>1078.7200000000103</v>
      </c>
    </row>
    <row r="227" spans="5:11" x14ac:dyDescent="0.3">
      <c r="E227" t="s">
        <v>24</v>
      </c>
      <c r="F227" t="s">
        <v>10</v>
      </c>
      <c r="G227">
        <v>4</v>
      </c>
      <c r="H227">
        <v>24243.302499999998</v>
      </c>
      <c r="I227">
        <v>36562.82230027506</v>
      </c>
      <c r="J227">
        <v>18281.41115013753</v>
      </c>
      <c r="K227">
        <f t="shared" si="2"/>
        <v>96973.209999999992</v>
      </c>
    </row>
    <row r="228" spans="5:11" x14ac:dyDescent="0.3">
      <c r="E228" t="s">
        <v>24</v>
      </c>
      <c r="F228" t="s">
        <v>11</v>
      </c>
      <c r="G228">
        <v>2</v>
      </c>
      <c r="H228">
        <v>758.15999999999326</v>
      </c>
      <c r="I228">
        <v>985.08459900659375</v>
      </c>
      <c r="J228">
        <v>696.55999999999335</v>
      </c>
      <c r="K228">
        <f t="shared" si="2"/>
        <v>1516.3199999999865</v>
      </c>
    </row>
    <row r="229" spans="5:11" x14ac:dyDescent="0.3">
      <c r="E229" t="s">
        <v>24</v>
      </c>
      <c r="F229" t="s">
        <v>12</v>
      </c>
      <c r="G229">
        <v>21</v>
      </c>
      <c r="H229">
        <v>606.89714285714456</v>
      </c>
      <c r="I229">
        <v>1205.7405426962414</v>
      </c>
      <c r="J229">
        <v>263.1141573991743</v>
      </c>
      <c r="K229">
        <f t="shared" si="2"/>
        <v>12744.840000000037</v>
      </c>
    </row>
    <row r="230" spans="5:11" x14ac:dyDescent="0.3">
      <c r="K230">
        <f>SUM(K224:K229)</f>
        <v>131813.91</v>
      </c>
    </row>
  </sheetData>
  <autoFilter ref="D1:D154">
    <filterColumn colId="0">
      <customFilters>
        <customFilter operator="notEqual" val=" "/>
      </customFilters>
    </filterColumn>
  </autoFilter>
  <sortState ref="A159:C221">
    <sortCondition ref="A159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08"/>
  <sheetViews>
    <sheetView topLeftCell="A185" workbookViewId="0">
      <selection activeCell="E202" sqref="E202:K207"/>
    </sheetView>
  </sheetViews>
  <sheetFormatPr defaultRowHeight="14.4" x14ac:dyDescent="0.3"/>
  <cols>
    <col min="1" max="1" width="10.5546875" customWidth="1"/>
    <col min="2" max="2" width="10" bestFit="1" customWidth="1"/>
    <col min="3" max="3" width="10.6640625" bestFit="1" customWidth="1"/>
    <col min="7" max="7" width="8.5546875" bestFit="1" customWidth="1"/>
    <col min="8" max="8" width="8.21875" bestFit="1" customWidth="1"/>
    <col min="9" max="9" width="8.5546875" bestFit="1" customWidth="1"/>
  </cols>
  <sheetData>
    <row r="1" spans="1:11" x14ac:dyDescent="0.3">
      <c r="A1" t="s">
        <v>0</v>
      </c>
      <c r="C1">
        <f>B2</f>
        <v>164.64</v>
      </c>
      <c r="D1" s="2">
        <v>1</v>
      </c>
    </row>
    <row r="2" spans="1:11" x14ac:dyDescent="0.3">
      <c r="B2">
        <v>164.64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254.88</v>
      </c>
      <c r="D3" s="2">
        <v>1</v>
      </c>
    </row>
    <row r="4" spans="1:11" x14ac:dyDescent="0.3">
      <c r="B4">
        <v>419.52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3041.12</v>
      </c>
      <c r="D5" s="2">
        <v>1</v>
      </c>
    </row>
    <row r="6" spans="1:11" x14ac:dyDescent="0.3">
      <c r="B6">
        <v>3460.64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1131.3600000000001</v>
      </c>
      <c r="D7" s="2">
        <v>1</v>
      </c>
    </row>
    <row r="8" spans="1:11" x14ac:dyDescent="0.3">
      <c r="B8">
        <v>4592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3</v>
      </c>
      <c r="C9">
        <f t="shared" si="0"/>
        <v>48.319999999999709</v>
      </c>
      <c r="D9" s="2">
        <v>1</v>
      </c>
    </row>
    <row r="10" spans="1:11" x14ac:dyDescent="0.3">
      <c r="B10">
        <v>4640.32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4</v>
      </c>
      <c r="C11">
        <f t="shared" si="0"/>
        <v>19.840000000000146</v>
      </c>
      <c r="D11" s="2">
        <v>1</v>
      </c>
    </row>
    <row r="12" spans="1:11" x14ac:dyDescent="0.3">
      <c r="B12">
        <v>4660.16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1</v>
      </c>
      <c r="C13">
        <f t="shared" si="0"/>
        <v>1219.04</v>
      </c>
      <c r="D13" s="2">
        <v>1</v>
      </c>
    </row>
    <row r="14" spans="1:11" x14ac:dyDescent="0.3">
      <c r="B14">
        <v>5879.2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3</v>
      </c>
      <c r="C15">
        <f t="shared" si="0"/>
        <v>80.960000000000036</v>
      </c>
      <c r="D15" s="2">
        <v>1</v>
      </c>
    </row>
    <row r="16" spans="1:11" x14ac:dyDescent="0.3">
      <c r="B16">
        <v>5960.16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4</v>
      </c>
      <c r="C17">
        <f t="shared" si="0"/>
        <v>211.36000000000058</v>
      </c>
      <c r="D17" s="2">
        <v>1</v>
      </c>
    </row>
    <row r="18" spans="1:11" x14ac:dyDescent="0.3">
      <c r="B18">
        <v>6171.52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5</v>
      </c>
      <c r="C19">
        <f t="shared" si="0"/>
        <v>13045.279999999999</v>
      </c>
      <c r="D19" s="2">
        <v>1</v>
      </c>
    </row>
    <row r="20" spans="1:11" x14ac:dyDescent="0.3">
      <c r="B20">
        <v>19216.8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767.36000000000058</v>
      </c>
      <c r="D21" s="2">
        <v>1</v>
      </c>
    </row>
    <row r="22" spans="1:11" x14ac:dyDescent="0.3">
      <c r="B22">
        <v>19984.16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0</v>
      </c>
      <c r="C23">
        <f t="shared" si="0"/>
        <v>129.92000000000189</v>
      </c>
      <c r="D23" s="2">
        <v>1</v>
      </c>
    </row>
    <row r="24" spans="1:11" x14ac:dyDescent="0.3">
      <c r="B24">
        <v>20114.080000000002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222.39999999999782</v>
      </c>
      <c r="D25" s="2">
        <v>1</v>
      </c>
    </row>
    <row r="26" spans="1:11" x14ac:dyDescent="0.3">
      <c r="B26">
        <v>20336.48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0</v>
      </c>
      <c r="C27">
        <f t="shared" si="0"/>
        <v>1161.6000000000022</v>
      </c>
      <c r="D27" s="2">
        <v>1</v>
      </c>
    </row>
    <row r="28" spans="1:11" x14ac:dyDescent="0.3">
      <c r="B28">
        <v>21498.080000000002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1</v>
      </c>
      <c r="C29">
        <f t="shared" si="0"/>
        <v>562.55999999999767</v>
      </c>
      <c r="D29" s="2">
        <v>1</v>
      </c>
    </row>
    <row r="30" spans="1:11" x14ac:dyDescent="0.3">
      <c r="B30">
        <v>22060.639999999999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3</v>
      </c>
      <c r="C31">
        <f t="shared" si="0"/>
        <v>84.479999999999563</v>
      </c>
      <c r="D31" s="2">
        <v>1</v>
      </c>
    </row>
    <row r="32" spans="1:11" x14ac:dyDescent="0.3">
      <c r="B32">
        <v>22145.119999999999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4</v>
      </c>
      <c r="C33">
        <f t="shared" si="0"/>
        <v>64.799999999999272</v>
      </c>
      <c r="D33" s="2">
        <v>1</v>
      </c>
    </row>
    <row r="34" spans="1:11" x14ac:dyDescent="0.3">
      <c r="B34">
        <v>22209.919999999998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5</v>
      </c>
      <c r="C35">
        <f t="shared" si="0"/>
        <v>98.880000000001019</v>
      </c>
      <c r="D35" s="2">
        <v>1</v>
      </c>
    </row>
    <row r="36" spans="1:11" x14ac:dyDescent="0.3">
      <c r="B36">
        <v>22308.799999999999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6.7200000000011642</v>
      </c>
      <c r="D37" s="2">
        <v>1</v>
      </c>
    </row>
    <row r="38" spans="1:11" x14ac:dyDescent="0.3">
      <c r="B38">
        <v>22315.52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0</v>
      </c>
      <c r="C39">
        <f t="shared" si="0"/>
        <v>2853.2799999999988</v>
      </c>
      <c r="D39" s="2">
        <v>1</v>
      </c>
    </row>
    <row r="40" spans="1:11" x14ac:dyDescent="0.3">
      <c r="B40">
        <v>25168.799999999999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1470.5600000000013</v>
      </c>
      <c r="D41" s="2">
        <v>1</v>
      </c>
    </row>
    <row r="42" spans="1:11" x14ac:dyDescent="0.3">
      <c r="B42">
        <v>26639.360000000001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3</v>
      </c>
      <c r="C43">
        <f t="shared" si="0"/>
        <v>803.20000000000073</v>
      </c>
      <c r="D43" s="2">
        <v>1</v>
      </c>
    </row>
    <row r="44" spans="1:11" x14ac:dyDescent="0.3">
      <c r="B44">
        <v>27442.560000000001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4</v>
      </c>
      <c r="C45">
        <f t="shared" si="0"/>
        <v>244.47999999999956</v>
      </c>
      <c r="D45" s="2">
        <v>1</v>
      </c>
    </row>
    <row r="46" spans="1:11" x14ac:dyDescent="0.3">
      <c r="B46">
        <v>27687.040000000001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5</v>
      </c>
      <c r="C47">
        <f t="shared" si="0"/>
        <v>21654.15</v>
      </c>
      <c r="D47" s="2">
        <v>1</v>
      </c>
    </row>
    <row r="48" spans="1:11" x14ac:dyDescent="0.3">
      <c r="B48">
        <v>49341.19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0"/>
        <v>79.360000000000582</v>
      </c>
      <c r="D49" s="2">
        <v>1</v>
      </c>
    </row>
    <row r="50" spans="1:11" x14ac:dyDescent="0.3">
      <c r="B50">
        <v>49420.55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0</v>
      </c>
      <c r="C51">
        <f t="shared" si="0"/>
        <v>5006.5599999999977</v>
      </c>
      <c r="D51" s="2">
        <v>1</v>
      </c>
    </row>
    <row r="52" spans="1:11" x14ac:dyDescent="0.3">
      <c r="B52">
        <v>54427.11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1</v>
      </c>
      <c r="C53">
        <f t="shared" si="0"/>
        <v>1076.5400000000009</v>
      </c>
      <c r="D53" s="2">
        <v>1</v>
      </c>
    </row>
    <row r="54" spans="1:11" x14ac:dyDescent="0.3">
      <c r="B54">
        <v>55503.65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3</v>
      </c>
      <c r="C55">
        <f t="shared" si="0"/>
        <v>98.879999999997381</v>
      </c>
      <c r="D55" s="2">
        <v>1</v>
      </c>
    </row>
    <row r="56" spans="1:11" x14ac:dyDescent="0.3">
      <c r="B56">
        <v>55602.53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4</v>
      </c>
      <c r="C57">
        <f t="shared" si="0"/>
        <v>375.36000000000058</v>
      </c>
      <c r="D57" s="2">
        <v>1</v>
      </c>
    </row>
    <row r="58" spans="1:11" x14ac:dyDescent="0.3">
      <c r="B58">
        <v>55977.89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5</v>
      </c>
      <c r="C59">
        <f t="shared" si="0"/>
        <v>16510.25</v>
      </c>
      <c r="D59" s="2">
        <v>1</v>
      </c>
    </row>
    <row r="60" spans="1:11" x14ac:dyDescent="0.3">
      <c r="B60">
        <v>72488.14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2</v>
      </c>
      <c r="C61">
        <f t="shared" si="0"/>
        <v>1249.6000000000058</v>
      </c>
      <c r="D61" s="2">
        <v>1</v>
      </c>
    </row>
    <row r="62" spans="1:11" x14ac:dyDescent="0.3">
      <c r="B62">
        <v>73737.740000000005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211.36000000000058</v>
      </c>
      <c r="D63" s="2">
        <v>1</v>
      </c>
    </row>
    <row r="64" spans="1:11" x14ac:dyDescent="0.3">
      <c r="B64">
        <v>73949.100000000006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3</v>
      </c>
      <c r="C65">
        <f t="shared" si="0"/>
        <v>60</v>
      </c>
      <c r="D65" s="2">
        <v>1</v>
      </c>
    </row>
    <row r="66" spans="1:11" x14ac:dyDescent="0.3">
      <c r="B66">
        <v>74009.100000000006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4</v>
      </c>
      <c r="C67">
        <f t="shared" si="0"/>
        <v>111.67999999999302</v>
      </c>
      <c r="D67" s="2">
        <v>1</v>
      </c>
    </row>
    <row r="68" spans="1:11" x14ac:dyDescent="0.3">
      <c r="B68">
        <v>74120.78</v>
      </c>
      <c r="C68">
        <f t="shared" ref="C68:C78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5</v>
      </c>
      <c r="C69">
        <f t="shared" si="1"/>
        <v>46720.770000000004</v>
      </c>
      <c r="D69" s="2">
        <v>1</v>
      </c>
    </row>
    <row r="70" spans="1:11" x14ac:dyDescent="0.3">
      <c r="B70">
        <v>120841.55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2910.6100000000006</v>
      </c>
      <c r="D71" s="2">
        <v>1</v>
      </c>
    </row>
    <row r="72" spans="1:11" x14ac:dyDescent="0.3">
      <c r="B72">
        <v>123752.16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3</v>
      </c>
      <c r="C73">
        <f t="shared" si="1"/>
        <v>49.759999999994761</v>
      </c>
      <c r="D73" s="2">
        <v>1</v>
      </c>
    </row>
    <row r="74" spans="1:11" x14ac:dyDescent="0.3">
      <c r="B74">
        <v>123801.92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4</v>
      </c>
      <c r="C75">
        <f t="shared" si="1"/>
        <v>87.55000000000291</v>
      </c>
      <c r="D75" s="2">
        <v>1</v>
      </c>
    </row>
    <row r="76" spans="1:11" x14ac:dyDescent="0.3">
      <c r="B76">
        <v>123889.47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5</v>
      </c>
      <c r="C77">
        <f t="shared" si="1"/>
        <v>27305.279999999999</v>
      </c>
      <c r="D77" s="2">
        <v>1</v>
      </c>
    </row>
    <row r="78" spans="1:11" x14ac:dyDescent="0.3">
      <c r="B78">
        <v>151194.75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hidden="1" x14ac:dyDescent="0.3">
      <c r="D79" s="2"/>
    </row>
    <row r="80" spans="1:11" hidden="1" x14ac:dyDescent="0.3">
      <c r="D80" s="2"/>
    </row>
    <row r="81" spans="4:4" hidden="1" x14ac:dyDescent="0.3">
      <c r="D81" s="2"/>
    </row>
    <row r="82" spans="4:4" hidden="1" x14ac:dyDescent="0.3">
      <c r="D82" s="2"/>
    </row>
    <row r="83" spans="4:4" hidden="1" x14ac:dyDescent="0.3">
      <c r="D83" s="2"/>
    </row>
    <row r="84" spans="4:4" hidden="1" x14ac:dyDescent="0.3">
      <c r="D84" s="2"/>
    </row>
    <row r="85" spans="4:4" hidden="1" x14ac:dyDescent="0.3">
      <c r="D85" s="2"/>
    </row>
    <row r="86" spans="4:4" hidden="1" x14ac:dyDescent="0.3">
      <c r="D86" s="2"/>
    </row>
    <row r="87" spans="4:4" hidden="1" x14ac:dyDescent="0.3">
      <c r="D87" s="2"/>
    </row>
    <row r="88" spans="4:4" hidden="1" x14ac:dyDescent="0.3">
      <c r="D88" s="2"/>
    </row>
    <row r="89" spans="4:4" hidden="1" x14ac:dyDescent="0.3">
      <c r="D89" s="2"/>
    </row>
    <row r="90" spans="4:4" hidden="1" x14ac:dyDescent="0.3">
      <c r="D90" s="2"/>
    </row>
    <row r="91" spans="4:4" hidden="1" x14ac:dyDescent="0.3">
      <c r="D91" s="2"/>
    </row>
    <row r="92" spans="4:4" hidden="1" x14ac:dyDescent="0.3">
      <c r="D92" s="2"/>
    </row>
    <row r="93" spans="4:4" hidden="1" x14ac:dyDescent="0.3">
      <c r="D93" s="2"/>
    </row>
    <row r="94" spans="4:4" hidden="1" x14ac:dyDescent="0.3">
      <c r="D94" s="2"/>
    </row>
    <row r="95" spans="4:4" hidden="1" x14ac:dyDescent="0.3">
      <c r="D95" s="2"/>
    </row>
    <row r="96" spans="4:4" hidden="1" x14ac:dyDescent="0.3">
      <c r="D96" s="2"/>
    </row>
    <row r="97" spans="4:4" hidden="1" x14ac:dyDescent="0.3">
      <c r="D97" s="2"/>
    </row>
    <row r="98" spans="4:4" hidden="1" x14ac:dyDescent="0.3">
      <c r="D98" s="2"/>
    </row>
    <row r="99" spans="4:4" hidden="1" x14ac:dyDescent="0.3">
      <c r="D99" s="2"/>
    </row>
    <row r="100" spans="4:4" hidden="1" x14ac:dyDescent="0.3">
      <c r="D100" s="2"/>
    </row>
    <row r="101" spans="4:4" hidden="1" x14ac:dyDescent="0.3">
      <c r="D101" s="2"/>
    </row>
    <row r="102" spans="4:4" hidden="1" x14ac:dyDescent="0.3">
      <c r="D102" s="2"/>
    </row>
    <row r="103" spans="4:4" hidden="1" x14ac:dyDescent="0.3">
      <c r="D103" s="2"/>
    </row>
    <row r="104" spans="4:4" hidden="1" x14ac:dyDescent="0.3">
      <c r="D104" s="2"/>
    </row>
    <row r="105" spans="4:4" hidden="1" x14ac:dyDescent="0.3">
      <c r="D105" s="2"/>
    </row>
    <row r="106" spans="4:4" hidden="1" x14ac:dyDescent="0.3">
      <c r="D106" s="2"/>
    </row>
    <row r="107" spans="4:4" hidden="1" x14ac:dyDescent="0.3">
      <c r="D107" s="2"/>
    </row>
    <row r="108" spans="4:4" hidden="1" x14ac:dyDescent="0.3">
      <c r="D108" s="2"/>
    </row>
    <row r="109" spans="4:4" hidden="1" x14ac:dyDescent="0.3">
      <c r="D109" s="2"/>
    </row>
    <row r="110" spans="4:4" hidden="1" x14ac:dyDescent="0.3">
      <c r="D110" s="2"/>
    </row>
    <row r="111" spans="4:4" hidden="1" x14ac:dyDescent="0.3">
      <c r="D111" s="2"/>
    </row>
    <row r="112" spans="4:4" hidden="1" x14ac:dyDescent="0.3">
      <c r="D112" s="2"/>
    </row>
    <row r="113" spans="4:4" hidden="1" x14ac:dyDescent="0.3">
      <c r="D113" s="2"/>
    </row>
    <row r="114" spans="4:4" hidden="1" x14ac:dyDescent="0.3">
      <c r="D114" s="2"/>
    </row>
    <row r="115" spans="4:4" hidden="1" x14ac:dyDescent="0.3">
      <c r="D115" s="2"/>
    </row>
    <row r="116" spans="4:4" hidden="1" x14ac:dyDescent="0.3">
      <c r="D116" s="2"/>
    </row>
    <row r="117" spans="4:4" hidden="1" x14ac:dyDescent="0.3">
      <c r="D117" s="2"/>
    </row>
    <row r="118" spans="4:4" hidden="1" x14ac:dyDescent="0.3">
      <c r="D118" s="2"/>
    </row>
    <row r="119" spans="4:4" hidden="1" x14ac:dyDescent="0.3">
      <c r="D119" s="2"/>
    </row>
    <row r="120" spans="4:4" hidden="1" x14ac:dyDescent="0.3">
      <c r="D120" s="2"/>
    </row>
    <row r="121" spans="4:4" hidden="1" x14ac:dyDescent="0.3">
      <c r="D121" s="2"/>
    </row>
    <row r="122" spans="4:4" hidden="1" x14ac:dyDescent="0.3">
      <c r="D122" s="2"/>
    </row>
    <row r="123" spans="4:4" hidden="1" x14ac:dyDescent="0.3">
      <c r="D123" s="2"/>
    </row>
    <row r="124" spans="4:4" hidden="1" x14ac:dyDescent="0.3">
      <c r="D124" s="2"/>
    </row>
    <row r="125" spans="4:4" hidden="1" x14ac:dyDescent="0.3">
      <c r="D125" s="2"/>
    </row>
    <row r="126" spans="4:4" hidden="1" x14ac:dyDescent="0.3">
      <c r="D126" s="2"/>
    </row>
    <row r="127" spans="4:4" hidden="1" x14ac:dyDescent="0.3">
      <c r="D127" s="2"/>
    </row>
    <row r="128" spans="4:4" hidden="1" x14ac:dyDescent="0.3">
      <c r="D128" s="2"/>
    </row>
    <row r="129" spans="4:4" hidden="1" x14ac:dyDescent="0.3">
      <c r="D129" s="2"/>
    </row>
    <row r="130" spans="4:4" hidden="1" x14ac:dyDescent="0.3">
      <c r="D130" s="2"/>
    </row>
    <row r="131" spans="4:4" hidden="1" x14ac:dyDescent="0.3">
      <c r="D131" s="2"/>
    </row>
    <row r="132" spans="4:4" hidden="1" x14ac:dyDescent="0.3">
      <c r="D132" s="2"/>
    </row>
    <row r="133" spans="4:4" hidden="1" x14ac:dyDescent="0.3">
      <c r="D133" s="2"/>
    </row>
    <row r="134" spans="4:4" hidden="1" x14ac:dyDescent="0.3">
      <c r="D134" s="2"/>
    </row>
    <row r="135" spans="4:4" hidden="1" x14ac:dyDescent="0.3">
      <c r="D135" s="2"/>
    </row>
    <row r="136" spans="4:4" hidden="1" x14ac:dyDescent="0.3">
      <c r="D136" s="2"/>
    </row>
    <row r="137" spans="4:4" hidden="1" x14ac:dyDescent="0.3">
      <c r="D137" s="2"/>
    </row>
    <row r="138" spans="4:4" hidden="1" x14ac:dyDescent="0.3">
      <c r="D138" s="2"/>
    </row>
    <row r="139" spans="4:4" hidden="1" x14ac:dyDescent="0.3">
      <c r="D139" s="2"/>
    </row>
    <row r="140" spans="4:4" hidden="1" x14ac:dyDescent="0.3">
      <c r="D140" s="2"/>
    </row>
    <row r="141" spans="4:4" hidden="1" x14ac:dyDescent="0.3">
      <c r="D141" s="2"/>
    </row>
    <row r="142" spans="4:4" hidden="1" x14ac:dyDescent="0.3">
      <c r="D142" s="2"/>
    </row>
    <row r="143" spans="4:4" hidden="1" x14ac:dyDescent="0.3">
      <c r="D143" s="2"/>
    </row>
    <row r="144" spans="4:4" hidden="1" x14ac:dyDescent="0.3">
      <c r="D144" s="2"/>
    </row>
    <row r="145" spans="1:7" hidden="1" x14ac:dyDescent="0.3">
      <c r="D145" s="2"/>
    </row>
    <row r="146" spans="1:7" hidden="1" x14ac:dyDescent="0.3">
      <c r="D146" s="2"/>
    </row>
    <row r="147" spans="1:7" hidden="1" x14ac:dyDescent="0.3">
      <c r="D147" s="2"/>
    </row>
    <row r="148" spans="1:7" hidden="1" x14ac:dyDescent="0.3">
      <c r="D148" s="2"/>
    </row>
    <row r="149" spans="1:7" hidden="1" x14ac:dyDescent="0.3">
      <c r="D149" s="2"/>
    </row>
    <row r="150" spans="1:7" hidden="1" x14ac:dyDescent="0.3">
      <c r="D150" s="2"/>
    </row>
    <row r="151" spans="1:7" hidden="1" x14ac:dyDescent="0.3">
      <c r="D151" s="2"/>
    </row>
    <row r="152" spans="1:7" hidden="1" x14ac:dyDescent="0.3">
      <c r="D152" s="2"/>
    </row>
    <row r="153" spans="1:7" hidden="1" x14ac:dyDescent="0.3">
      <c r="D153" s="2"/>
    </row>
    <row r="154" spans="1:7" hidden="1" x14ac:dyDescent="0.3">
      <c r="D154" s="2"/>
    </row>
    <row r="160" spans="1:7" x14ac:dyDescent="0.3">
      <c r="A160" t="s">
        <v>1</v>
      </c>
      <c r="C160">
        <v>254.88</v>
      </c>
      <c r="D160">
        <f>COUNT(C160:C171)</f>
        <v>12</v>
      </c>
      <c r="E160">
        <f>AVERAGE(C160:C171)</f>
        <v>826.06250000000011</v>
      </c>
      <c r="F160">
        <f>STDEV(C160:C171)</f>
        <v>822.48932000941272</v>
      </c>
      <c r="G160">
        <f>F160/SQRT(D160)</f>
        <v>237.43221515651337</v>
      </c>
    </row>
    <row r="161" spans="1:7" x14ac:dyDescent="0.3">
      <c r="A161" t="s">
        <v>1</v>
      </c>
      <c r="C161">
        <v>1131.3600000000001</v>
      </c>
    </row>
    <row r="162" spans="1:7" x14ac:dyDescent="0.3">
      <c r="A162" t="s">
        <v>1</v>
      </c>
      <c r="C162">
        <v>1219.04</v>
      </c>
    </row>
    <row r="163" spans="1:7" x14ac:dyDescent="0.3">
      <c r="A163" t="s">
        <v>1</v>
      </c>
      <c r="C163">
        <v>767.36000000000058</v>
      </c>
    </row>
    <row r="164" spans="1:7" x14ac:dyDescent="0.3">
      <c r="A164" t="s">
        <v>1</v>
      </c>
      <c r="C164">
        <v>222.39999999999782</v>
      </c>
    </row>
    <row r="165" spans="1:7" x14ac:dyDescent="0.3">
      <c r="A165" t="s">
        <v>1</v>
      </c>
      <c r="C165">
        <v>562.55999999999767</v>
      </c>
    </row>
    <row r="166" spans="1:7" x14ac:dyDescent="0.3">
      <c r="A166" t="s">
        <v>1</v>
      </c>
      <c r="C166">
        <v>6.7200000000011642</v>
      </c>
    </row>
    <row r="167" spans="1:7" x14ac:dyDescent="0.3">
      <c r="A167" t="s">
        <v>1</v>
      </c>
      <c r="C167">
        <v>1470.5600000000013</v>
      </c>
    </row>
    <row r="168" spans="1:7" x14ac:dyDescent="0.3">
      <c r="A168" t="s">
        <v>1</v>
      </c>
      <c r="C168">
        <v>79.360000000000582</v>
      </c>
    </row>
    <row r="169" spans="1:7" x14ac:dyDescent="0.3">
      <c r="A169" t="s">
        <v>1</v>
      </c>
      <c r="C169">
        <v>1076.5400000000009</v>
      </c>
    </row>
    <row r="170" spans="1:7" x14ac:dyDescent="0.3">
      <c r="A170" t="s">
        <v>1</v>
      </c>
      <c r="C170">
        <v>211.36000000000058</v>
      </c>
    </row>
    <row r="171" spans="1:7" x14ac:dyDescent="0.3">
      <c r="A171" t="s">
        <v>1</v>
      </c>
      <c r="C171">
        <v>2910.6100000000006</v>
      </c>
    </row>
    <row r="172" spans="1:7" x14ac:dyDescent="0.3">
      <c r="A172" t="s">
        <v>3</v>
      </c>
      <c r="C172">
        <v>48.319999999999709</v>
      </c>
      <c r="D172">
        <f>COUNT(C172:C178)</f>
        <v>7</v>
      </c>
      <c r="E172">
        <f>AVERAGE(C172:C178)</f>
        <v>175.08571428571318</v>
      </c>
      <c r="F172">
        <f>STDEV(C172:C178)</f>
        <v>277.61625641985</v>
      </c>
      <c r="G172">
        <f>F172/SQRT(D172)</f>
        <v>104.9290820565231</v>
      </c>
    </row>
    <row r="173" spans="1:7" x14ac:dyDescent="0.3">
      <c r="A173" t="s">
        <v>3</v>
      </c>
      <c r="C173">
        <v>80.960000000000036</v>
      </c>
    </row>
    <row r="174" spans="1:7" x14ac:dyDescent="0.3">
      <c r="A174" t="s">
        <v>3</v>
      </c>
      <c r="C174">
        <v>84.479999999999563</v>
      </c>
    </row>
    <row r="175" spans="1:7" x14ac:dyDescent="0.3">
      <c r="A175" t="s">
        <v>3</v>
      </c>
      <c r="C175">
        <v>803.20000000000073</v>
      </c>
    </row>
    <row r="176" spans="1:7" x14ac:dyDescent="0.3">
      <c r="A176" t="s">
        <v>3</v>
      </c>
      <c r="C176">
        <v>98.879999999997381</v>
      </c>
    </row>
    <row r="177" spans="1:7" x14ac:dyDescent="0.3">
      <c r="A177" t="s">
        <v>3</v>
      </c>
      <c r="C177">
        <v>60</v>
      </c>
    </row>
    <row r="178" spans="1:7" x14ac:dyDescent="0.3">
      <c r="A178" t="s">
        <v>3</v>
      </c>
      <c r="C178">
        <v>49.759999999994761</v>
      </c>
    </row>
    <row r="179" spans="1:7" x14ac:dyDescent="0.3">
      <c r="A179" t="s">
        <v>4</v>
      </c>
      <c r="C179">
        <v>19.840000000000146</v>
      </c>
      <c r="D179">
        <f>COUNT(C179:C185)</f>
        <v>7</v>
      </c>
      <c r="E179">
        <f>AVERAGE(C179:C185)</f>
        <v>159.29571428571373</v>
      </c>
      <c r="F179">
        <f>STDEV(C179:C185)</f>
        <v>124.12551978503397</v>
      </c>
      <c r="G179">
        <f>F179/SQRT(D179)</f>
        <v>46.915036672546769</v>
      </c>
    </row>
    <row r="180" spans="1:7" x14ac:dyDescent="0.3">
      <c r="A180" t="s">
        <v>4</v>
      </c>
      <c r="C180">
        <v>211.36000000000058</v>
      </c>
    </row>
    <row r="181" spans="1:7" x14ac:dyDescent="0.3">
      <c r="A181" t="s">
        <v>4</v>
      </c>
      <c r="C181">
        <v>64.799999999999272</v>
      </c>
    </row>
    <row r="182" spans="1:7" x14ac:dyDescent="0.3">
      <c r="A182" t="s">
        <v>4</v>
      </c>
      <c r="C182">
        <v>244.47999999999956</v>
      </c>
    </row>
    <row r="183" spans="1:7" x14ac:dyDescent="0.3">
      <c r="A183" t="s">
        <v>4</v>
      </c>
      <c r="C183">
        <v>375.36000000000058</v>
      </c>
    </row>
    <row r="184" spans="1:7" x14ac:dyDescent="0.3">
      <c r="A184" t="s">
        <v>4</v>
      </c>
      <c r="C184">
        <v>111.67999999999302</v>
      </c>
    </row>
    <row r="185" spans="1:7" x14ac:dyDescent="0.3">
      <c r="A185" t="s">
        <v>4</v>
      </c>
      <c r="C185">
        <v>87.55000000000291</v>
      </c>
    </row>
    <row r="186" spans="1:7" x14ac:dyDescent="0.3">
      <c r="A186" t="s">
        <v>5</v>
      </c>
      <c r="C186">
        <v>13045.279999999999</v>
      </c>
      <c r="D186">
        <f>COUNT(C186:C191)</f>
        <v>6</v>
      </c>
      <c r="E186">
        <f>AVERAGE(C186:C191)</f>
        <v>20889.101666666666</v>
      </c>
      <c r="F186">
        <f>STDEV(C186:C191)</f>
        <v>15633.047875875538</v>
      </c>
      <c r="G186">
        <f>F186/SQRT(D186)</f>
        <v>6382.1650700659138</v>
      </c>
    </row>
    <row r="187" spans="1:7" x14ac:dyDescent="0.3">
      <c r="A187" t="s">
        <v>5</v>
      </c>
      <c r="C187">
        <v>98.880000000001019</v>
      </c>
    </row>
    <row r="188" spans="1:7" x14ac:dyDescent="0.3">
      <c r="A188" t="s">
        <v>5</v>
      </c>
      <c r="C188">
        <v>21654.15</v>
      </c>
    </row>
    <row r="189" spans="1:7" x14ac:dyDescent="0.3">
      <c r="A189" t="s">
        <v>5</v>
      </c>
      <c r="C189">
        <v>16510.25</v>
      </c>
    </row>
    <row r="190" spans="1:7" x14ac:dyDescent="0.3">
      <c r="A190" t="s">
        <v>5</v>
      </c>
      <c r="C190">
        <v>46720.770000000004</v>
      </c>
    </row>
    <row r="191" spans="1:7" x14ac:dyDescent="0.3">
      <c r="A191" t="s">
        <v>5</v>
      </c>
      <c r="C191">
        <v>27305.279999999999</v>
      </c>
    </row>
    <row r="192" spans="1:7" x14ac:dyDescent="0.3">
      <c r="A192" t="s">
        <v>2</v>
      </c>
      <c r="C192">
        <v>1249.6000000000058</v>
      </c>
      <c r="D192">
        <f>COUNT(C192:C192)</f>
        <v>1</v>
      </c>
      <c r="E192">
        <f>AVERAGE(C192:C192)</f>
        <v>1249.6000000000058</v>
      </c>
      <c r="F192">
        <v>0</v>
      </c>
      <c r="G192">
        <f>F192/SQRT(D192)</f>
        <v>0</v>
      </c>
    </row>
    <row r="193" spans="1:13" x14ac:dyDescent="0.3">
      <c r="A193" t="s">
        <v>0</v>
      </c>
      <c r="C193">
        <v>164.64</v>
      </c>
      <c r="D193">
        <f>COUNT(C193:C198)</f>
        <v>6</v>
      </c>
      <c r="E193">
        <f>AVERAGE(C193:C198)</f>
        <v>2059.52</v>
      </c>
      <c r="F193">
        <f>STDEV(C193:C198)</f>
        <v>1918.2713551528614</v>
      </c>
      <c r="G193">
        <f>F193/SQRT(D193)</f>
        <v>783.13100138695359</v>
      </c>
    </row>
    <row r="194" spans="1:13" x14ac:dyDescent="0.3">
      <c r="A194" t="s">
        <v>0</v>
      </c>
      <c r="C194">
        <v>3041.12</v>
      </c>
    </row>
    <row r="195" spans="1:13" x14ac:dyDescent="0.3">
      <c r="A195" t="s">
        <v>0</v>
      </c>
      <c r="C195">
        <v>129.92000000000189</v>
      </c>
    </row>
    <row r="196" spans="1:13" x14ac:dyDescent="0.3">
      <c r="A196" t="s">
        <v>0</v>
      </c>
      <c r="C196">
        <v>1161.6000000000022</v>
      </c>
    </row>
    <row r="197" spans="1:13" x14ac:dyDescent="0.3">
      <c r="A197" t="s">
        <v>0</v>
      </c>
      <c r="C197">
        <v>2853.2799999999988</v>
      </c>
    </row>
    <row r="198" spans="1:13" x14ac:dyDescent="0.3">
      <c r="A198" t="s">
        <v>0</v>
      </c>
      <c r="C198">
        <v>5006.5599999999977</v>
      </c>
    </row>
    <row r="201" spans="1:13" x14ac:dyDescent="0.3">
      <c r="K201" t="s">
        <v>6</v>
      </c>
    </row>
    <row r="202" spans="1:13" x14ac:dyDescent="0.3">
      <c r="E202" t="s">
        <v>23</v>
      </c>
      <c r="F202" t="s">
        <v>7</v>
      </c>
      <c r="G202">
        <v>12</v>
      </c>
      <c r="H202">
        <v>826.06250000000011</v>
      </c>
      <c r="I202">
        <v>822.48932000941272</v>
      </c>
      <c r="J202">
        <v>237.43221515651337</v>
      </c>
      <c r="K202">
        <f>G202*H202</f>
        <v>9912.7500000000018</v>
      </c>
    </row>
    <row r="203" spans="1:13" x14ac:dyDescent="0.3">
      <c r="E203" t="s">
        <v>23</v>
      </c>
      <c r="F203" t="s">
        <v>8</v>
      </c>
      <c r="G203">
        <v>7</v>
      </c>
      <c r="H203">
        <v>175.08571428571318</v>
      </c>
      <c r="I203">
        <v>277.61625641985</v>
      </c>
      <c r="J203">
        <v>104.9290820565231</v>
      </c>
      <c r="K203">
        <f t="shared" ref="K203:K207" si="2">G203*H203</f>
        <v>1225.5999999999922</v>
      </c>
    </row>
    <row r="204" spans="1:13" x14ac:dyDescent="0.3">
      <c r="E204" t="s">
        <v>23</v>
      </c>
      <c r="F204" t="s">
        <v>9</v>
      </c>
      <c r="G204">
        <v>7</v>
      </c>
      <c r="H204">
        <v>159.29571428571373</v>
      </c>
      <c r="I204">
        <v>124.12551978503397</v>
      </c>
      <c r="J204">
        <v>46.915036672546769</v>
      </c>
      <c r="K204">
        <f t="shared" si="2"/>
        <v>1115.0699999999961</v>
      </c>
    </row>
    <row r="205" spans="1:13" x14ac:dyDescent="0.3">
      <c r="E205" t="s">
        <v>23</v>
      </c>
      <c r="F205" t="s">
        <v>10</v>
      </c>
      <c r="G205">
        <v>6</v>
      </c>
      <c r="H205">
        <v>20889.101666666666</v>
      </c>
      <c r="I205">
        <v>15633.047875875538</v>
      </c>
      <c r="J205">
        <v>6382.1650700659138</v>
      </c>
      <c r="K205">
        <f t="shared" si="2"/>
        <v>125334.60999999999</v>
      </c>
      <c r="M205">
        <f>K205/K208</f>
        <v>0.82896138920167539</v>
      </c>
    </row>
    <row r="206" spans="1:13" x14ac:dyDescent="0.3">
      <c r="E206" t="s">
        <v>23</v>
      </c>
      <c r="F206" t="s">
        <v>11</v>
      </c>
      <c r="G206">
        <v>1</v>
      </c>
      <c r="H206">
        <v>1249.6000000000058</v>
      </c>
      <c r="I206">
        <v>0</v>
      </c>
      <c r="J206">
        <v>0</v>
      </c>
      <c r="K206">
        <f t="shared" si="2"/>
        <v>1249.6000000000058</v>
      </c>
    </row>
    <row r="207" spans="1:13" x14ac:dyDescent="0.3">
      <c r="E207" t="s">
        <v>23</v>
      </c>
      <c r="F207" t="s">
        <v>12</v>
      </c>
      <c r="G207">
        <v>6</v>
      </c>
      <c r="H207">
        <v>2059.52</v>
      </c>
      <c r="I207">
        <v>1918.2713551528614</v>
      </c>
      <c r="J207">
        <v>783.13100138695359</v>
      </c>
      <c r="K207">
        <f t="shared" si="2"/>
        <v>12357.119999999999</v>
      </c>
    </row>
    <row r="208" spans="1:13" x14ac:dyDescent="0.3">
      <c r="K208">
        <f>SUM(K202:K207)</f>
        <v>151194.74999999997</v>
      </c>
    </row>
  </sheetData>
  <autoFilter ref="D1:D154">
    <filterColumn colId="0">
      <customFilters>
        <customFilter operator="notEqual" val=" "/>
      </customFilters>
    </filterColumn>
  </autoFilter>
  <sortState ref="A160:C198">
    <sortCondition ref="A160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43"/>
  <sheetViews>
    <sheetView topLeftCell="A126" workbookViewId="0">
      <selection activeCell="E137" sqref="E137:K142"/>
    </sheetView>
  </sheetViews>
  <sheetFormatPr defaultRowHeight="14.4" x14ac:dyDescent="0.3"/>
  <cols>
    <col min="1" max="1" width="14.88671875" customWidth="1"/>
    <col min="2" max="2" width="10" bestFit="1" customWidth="1"/>
    <col min="3" max="3" width="10.6640625" bestFit="1" customWidth="1"/>
    <col min="4" max="4" width="9.21875" bestFit="1" customWidth="1"/>
    <col min="7" max="7" width="8.5546875" bestFit="1" customWidth="1"/>
    <col min="8" max="8" width="8.21875" bestFit="1" customWidth="1"/>
    <col min="11" max="11" width="9.21875" bestFit="1" customWidth="1"/>
  </cols>
  <sheetData>
    <row r="1" spans="1:11" x14ac:dyDescent="0.3">
      <c r="A1" t="s">
        <v>1</v>
      </c>
      <c r="C1">
        <f>B2</f>
        <v>567.79999999999995</v>
      </c>
      <c r="D1" s="2">
        <v>1</v>
      </c>
    </row>
    <row r="2" spans="1:11" hidden="1" x14ac:dyDescent="0.3">
      <c r="B2">
        <v>567.79999999999995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2</v>
      </c>
      <c r="C3">
        <f>B4-B2</f>
        <v>10996.93</v>
      </c>
      <c r="D3" s="2">
        <v>1</v>
      </c>
    </row>
    <row r="4" spans="1:11" hidden="1" x14ac:dyDescent="0.3">
      <c r="B4">
        <v>11564.73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1</v>
      </c>
      <c r="C5">
        <f t="shared" si="0"/>
        <v>1698.5600000000013</v>
      </c>
      <c r="D5" s="2">
        <v>1</v>
      </c>
    </row>
    <row r="6" spans="1:11" hidden="1" x14ac:dyDescent="0.3">
      <c r="B6">
        <v>13263.29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3</v>
      </c>
      <c r="C7">
        <f t="shared" si="0"/>
        <v>45.919999999998254</v>
      </c>
      <c r="D7" s="2">
        <v>1</v>
      </c>
    </row>
    <row r="8" spans="1:11" hidden="1" x14ac:dyDescent="0.3">
      <c r="B8">
        <v>13309.21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27</v>
      </c>
      <c r="C9">
        <f t="shared" si="0"/>
        <v>35.280000000000655</v>
      </c>
      <c r="D9" s="2">
        <v>1</v>
      </c>
    </row>
    <row r="10" spans="1:11" hidden="1" x14ac:dyDescent="0.3">
      <c r="B10">
        <v>13344.49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5</v>
      </c>
      <c r="C11">
        <f t="shared" si="0"/>
        <v>5281.6</v>
      </c>
      <c r="D11" s="2">
        <v>1</v>
      </c>
    </row>
    <row r="12" spans="1:11" hidden="1" x14ac:dyDescent="0.3">
      <c r="B12">
        <v>18626.09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1</v>
      </c>
      <c r="C13">
        <f t="shared" si="0"/>
        <v>75.360000000000582</v>
      </c>
      <c r="D13" s="2">
        <v>1</v>
      </c>
    </row>
    <row r="14" spans="1:11" hidden="1" x14ac:dyDescent="0.3">
      <c r="B14">
        <v>18701.45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0</v>
      </c>
      <c r="C15">
        <f t="shared" si="0"/>
        <v>713.59999999999854</v>
      </c>
      <c r="D15" s="2">
        <v>1</v>
      </c>
    </row>
    <row r="16" spans="1:11" hidden="1" x14ac:dyDescent="0.3">
      <c r="B16">
        <v>19415.05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3622.5600000000013</v>
      </c>
      <c r="D17" s="2">
        <v>1</v>
      </c>
    </row>
    <row r="18" spans="1:11" hidden="1" x14ac:dyDescent="0.3">
      <c r="B18">
        <v>23037.61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2</v>
      </c>
      <c r="C19">
        <f t="shared" si="0"/>
        <v>793.91999999999825</v>
      </c>
      <c r="D19" s="2">
        <v>1</v>
      </c>
    </row>
    <row r="20" spans="1:11" hidden="1" x14ac:dyDescent="0.3">
      <c r="B20">
        <v>23831.53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299.52000000000044</v>
      </c>
      <c r="D21" s="2">
        <v>1</v>
      </c>
    </row>
    <row r="22" spans="1:11" hidden="1" x14ac:dyDescent="0.3">
      <c r="B22">
        <v>24131.05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2</v>
      </c>
      <c r="C23">
        <f t="shared" si="0"/>
        <v>639.84000000000015</v>
      </c>
      <c r="D23" s="2">
        <v>1</v>
      </c>
    </row>
    <row r="24" spans="1:11" hidden="1" x14ac:dyDescent="0.3">
      <c r="B24">
        <v>24770.89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7.2000000000007276</v>
      </c>
      <c r="D25" s="2">
        <v>1</v>
      </c>
    </row>
    <row r="26" spans="1:11" hidden="1" x14ac:dyDescent="0.3">
      <c r="B26">
        <v>24778.09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0</v>
      </c>
      <c r="C27">
        <f t="shared" si="0"/>
        <v>248.47999999999956</v>
      </c>
      <c r="D27" s="2">
        <v>1</v>
      </c>
    </row>
    <row r="28" spans="1:11" hidden="1" x14ac:dyDescent="0.3">
      <c r="B28">
        <v>25026.57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1</v>
      </c>
      <c r="C29">
        <f t="shared" si="0"/>
        <v>432.54000000000087</v>
      </c>
      <c r="D29" s="2">
        <v>1</v>
      </c>
    </row>
    <row r="30" spans="1:11" hidden="1" x14ac:dyDescent="0.3">
      <c r="B30">
        <v>25459.11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3</v>
      </c>
      <c r="C31">
        <f t="shared" si="0"/>
        <v>71.040000000000873</v>
      </c>
      <c r="D31" s="2">
        <v>1</v>
      </c>
    </row>
    <row r="32" spans="1:11" hidden="1" x14ac:dyDescent="0.3">
      <c r="B32">
        <v>25530.15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4</v>
      </c>
      <c r="C33">
        <f t="shared" si="0"/>
        <v>72.479999999999563</v>
      </c>
      <c r="D33" s="2">
        <v>1</v>
      </c>
    </row>
    <row r="34" spans="1:11" hidden="1" x14ac:dyDescent="0.3">
      <c r="B34">
        <v>25602.63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5</v>
      </c>
      <c r="C35">
        <f t="shared" si="0"/>
        <v>11555.679999999997</v>
      </c>
      <c r="D35" s="2">
        <v>1</v>
      </c>
    </row>
    <row r="36" spans="1:11" hidden="1" x14ac:dyDescent="0.3">
      <c r="B36">
        <v>37158.31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1946.2400000000052</v>
      </c>
      <c r="D37" s="2">
        <v>1</v>
      </c>
    </row>
    <row r="38" spans="1:11" hidden="1" x14ac:dyDescent="0.3">
      <c r="B38">
        <v>39104.550000000003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3</v>
      </c>
      <c r="C39">
        <f t="shared" si="0"/>
        <v>50.879999999997381</v>
      </c>
      <c r="D39" s="2">
        <v>1</v>
      </c>
    </row>
    <row r="40" spans="1:11" hidden="1" x14ac:dyDescent="0.3">
      <c r="B40">
        <v>39155.43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4</v>
      </c>
      <c r="C41">
        <f t="shared" si="0"/>
        <v>34.559999999997672</v>
      </c>
      <c r="D41" s="2">
        <v>1</v>
      </c>
    </row>
    <row r="42" spans="1:11" hidden="1" x14ac:dyDescent="0.3">
      <c r="B42">
        <v>39189.99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5</v>
      </c>
      <c r="C43">
        <f t="shared" si="0"/>
        <v>6535.5200000000041</v>
      </c>
      <c r="D43" s="2">
        <v>1</v>
      </c>
    </row>
    <row r="44" spans="1:11" hidden="1" x14ac:dyDescent="0.3">
      <c r="B44">
        <v>45725.51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1873.5999999999985</v>
      </c>
      <c r="D45" s="2">
        <v>1</v>
      </c>
    </row>
    <row r="46" spans="1:11" hidden="1" x14ac:dyDescent="0.3">
      <c r="B46">
        <v>47599.11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3</v>
      </c>
      <c r="C47">
        <f t="shared" si="0"/>
        <v>60.479999999995925</v>
      </c>
      <c r="D47" s="2">
        <v>1</v>
      </c>
    </row>
    <row r="48" spans="1:11" hidden="1" x14ac:dyDescent="0.3">
      <c r="B48">
        <v>47659.59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4</v>
      </c>
      <c r="C49">
        <f t="shared" si="0"/>
        <v>8.6400000000066939</v>
      </c>
      <c r="D49" s="2">
        <v>1</v>
      </c>
    </row>
    <row r="50" spans="1:11" hidden="1" x14ac:dyDescent="0.3">
      <c r="B50">
        <v>47668.23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5</v>
      </c>
      <c r="C51">
        <f t="shared" si="0"/>
        <v>9903.68</v>
      </c>
      <c r="D51" s="2">
        <v>1</v>
      </c>
    </row>
    <row r="52" spans="1:11" hidden="1" x14ac:dyDescent="0.3">
      <c r="B52">
        <v>57571.91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1</v>
      </c>
      <c r="C53">
        <f t="shared" si="0"/>
        <v>1396.3199999999997</v>
      </c>
      <c r="D53" s="2">
        <v>1</v>
      </c>
    </row>
    <row r="54" spans="1:11" hidden="1" x14ac:dyDescent="0.3">
      <c r="B54">
        <v>58968.23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3</v>
      </c>
      <c r="C55">
        <f t="shared" si="0"/>
        <v>71.19999999999709</v>
      </c>
      <c r="D55" s="2">
        <v>1</v>
      </c>
    </row>
    <row r="56" spans="1:11" hidden="1" x14ac:dyDescent="0.3">
      <c r="B56">
        <v>59039.43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4</v>
      </c>
      <c r="C57">
        <f t="shared" si="0"/>
        <v>9.5999999999985448</v>
      </c>
      <c r="D57" s="2">
        <v>1</v>
      </c>
    </row>
    <row r="58" spans="1:11" hidden="1" x14ac:dyDescent="0.3">
      <c r="B58">
        <v>59049.03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5</v>
      </c>
      <c r="C59">
        <f t="shared" si="0"/>
        <v>11901.919999999998</v>
      </c>
      <c r="D59" s="2">
        <v>1</v>
      </c>
    </row>
    <row r="60" spans="1:11" hidden="1" x14ac:dyDescent="0.3">
      <c r="B60">
        <v>70950.95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1410.0800000000017</v>
      </c>
      <c r="D61" s="2">
        <v>1</v>
      </c>
    </row>
    <row r="62" spans="1:11" hidden="1" x14ac:dyDescent="0.3">
      <c r="B62">
        <v>72361.03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3</v>
      </c>
      <c r="C63">
        <f t="shared" si="0"/>
        <v>51.520000000004075</v>
      </c>
      <c r="D63" s="2">
        <v>1</v>
      </c>
    </row>
    <row r="64" spans="1:11" hidden="1" x14ac:dyDescent="0.3">
      <c r="B64">
        <v>72412.55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4</v>
      </c>
      <c r="C65">
        <f t="shared" si="0"/>
        <v>9.1199999999953434</v>
      </c>
      <c r="D65" s="2">
        <v>1</v>
      </c>
    </row>
    <row r="66" spans="1:11" hidden="1" x14ac:dyDescent="0.3">
      <c r="B66">
        <v>72421.67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5</v>
      </c>
      <c r="C67">
        <f t="shared" si="0"/>
        <v>11635.279999999999</v>
      </c>
      <c r="D67" s="2">
        <v>1</v>
      </c>
    </row>
    <row r="68" spans="1:11" hidden="1" x14ac:dyDescent="0.3">
      <c r="B68">
        <v>84056.95</v>
      </c>
      <c r="C68">
        <f t="shared" ref="C68:C84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1156.1600000000035</v>
      </c>
      <c r="D69" s="2">
        <v>1</v>
      </c>
    </row>
    <row r="70" spans="1:11" hidden="1" x14ac:dyDescent="0.3">
      <c r="B70">
        <v>85213.11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3</v>
      </c>
      <c r="C71">
        <f t="shared" si="1"/>
        <v>77.600000000005821</v>
      </c>
      <c r="D71" s="2">
        <v>1</v>
      </c>
    </row>
    <row r="72" spans="1:11" hidden="1" x14ac:dyDescent="0.3">
      <c r="B72">
        <v>85290.71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4</v>
      </c>
      <c r="C73">
        <f t="shared" si="1"/>
        <v>17.119999999995343</v>
      </c>
      <c r="D73" s="2">
        <v>1</v>
      </c>
    </row>
    <row r="74" spans="1:11" hidden="1" x14ac:dyDescent="0.3">
      <c r="B74">
        <v>85307.83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5</v>
      </c>
      <c r="C75">
        <f t="shared" si="1"/>
        <v>26700.959999999992</v>
      </c>
      <c r="D75" s="2">
        <v>1</v>
      </c>
    </row>
    <row r="76" spans="1:11" hidden="1" x14ac:dyDescent="0.3">
      <c r="B76">
        <v>112008.79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1"/>
        <v>66.720000000001164</v>
      </c>
      <c r="D77" s="2">
        <v>1</v>
      </c>
    </row>
    <row r="78" spans="1:11" hidden="1" x14ac:dyDescent="0.3">
      <c r="B78">
        <v>112075.51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0</v>
      </c>
      <c r="C79">
        <f t="shared" si="1"/>
        <v>190.24000000000524</v>
      </c>
      <c r="D79" s="2">
        <v>1</v>
      </c>
    </row>
    <row r="80" spans="1:11" hidden="1" x14ac:dyDescent="0.3">
      <c r="B80">
        <v>112265.75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1</v>
      </c>
      <c r="C81">
        <f t="shared" si="1"/>
        <v>190.55999999999767</v>
      </c>
      <c r="D81" s="2">
        <v>1</v>
      </c>
    </row>
    <row r="82" spans="1:11" hidden="1" x14ac:dyDescent="0.3">
      <c r="B82">
        <v>112456.31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0</v>
      </c>
      <c r="C83">
        <f t="shared" si="1"/>
        <v>38738.239999999991</v>
      </c>
      <c r="D83" s="2">
        <v>1</v>
      </c>
    </row>
    <row r="84" spans="1:11" hidden="1" x14ac:dyDescent="0.3">
      <c r="B84">
        <v>151194.54999999999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hidden="1" x14ac:dyDescent="0.3">
      <c r="D85" s="2"/>
    </row>
    <row r="86" spans="1:11" hidden="1" x14ac:dyDescent="0.3">
      <c r="D86" s="2"/>
    </row>
    <row r="92" spans="1:11" x14ac:dyDescent="0.3">
      <c r="A92" t="s">
        <v>1</v>
      </c>
      <c r="C92">
        <v>567.79999999999995</v>
      </c>
      <c r="D92">
        <f>COUNT(C92:C105)</f>
        <v>14</v>
      </c>
      <c r="E92">
        <f>AVERAGE(C92:C105)</f>
        <v>1053.0871428571438</v>
      </c>
      <c r="F92">
        <f>STDEV(C92:C105)</f>
        <v>1026.6006397698307</v>
      </c>
      <c r="G92">
        <f>F92/SQRT(D92)</f>
        <v>274.37056193297434</v>
      </c>
    </row>
    <row r="93" spans="1:11" x14ac:dyDescent="0.3">
      <c r="A93" t="s">
        <v>1</v>
      </c>
      <c r="C93">
        <v>1698.5600000000013</v>
      </c>
    </row>
    <row r="94" spans="1:11" x14ac:dyDescent="0.3">
      <c r="A94" t="s">
        <v>1</v>
      </c>
      <c r="C94">
        <v>75.360000000000582</v>
      </c>
    </row>
    <row r="95" spans="1:11" x14ac:dyDescent="0.3">
      <c r="A95" t="s">
        <v>1</v>
      </c>
      <c r="C95">
        <v>3622.5600000000013</v>
      </c>
    </row>
    <row r="96" spans="1:11" x14ac:dyDescent="0.3">
      <c r="A96" t="s">
        <v>1</v>
      </c>
      <c r="C96">
        <v>299.52000000000044</v>
      </c>
    </row>
    <row r="97" spans="1:7" x14ac:dyDescent="0.3">
      <c r="A97" t="s">
        <v>1</v>
      </c>
      <c r="C97">
        <v>7.2000000000007276</v>
      </c>
    </row>
    <row r="98" spans="1:7" x14ac:dyDescent="0.3">
      <c r="A98" t="s">
        <v>1</v>
      </c>
      <c r="C98">
        <v>432.54000000000087</v>
      </c>
    </row>
    <row r="99" spans="1:7" x14ac:dyDescent="0.3">
      <c r="A99" t="s">
        <v>1</v>
      </c>
      <c r="C99">
        <v>1946.2400000000052</v>
      </c>
    </row>
    <row r="100" spans="1:7" x14ac:dyDescent="0.3">
      <c r="A100" t="s">
        <v>1</v>
      </c>
      <c r="C100">
        <v>1873.5999999999985</v>
      </c>
    </row>
    <row r="101" spans="1:7" x14ac:dyDescent="0.3">
      <c r="A101" t="s">
        <v>1</v>
      </c>
      <c r="C101">
        <v>1396.3199999999997</v>
      </c>
    </row>
    <row r="102" spans="1:7" x14ac:dyDescent="0.3">
      <c r="A102" t="s">
        <v>1</v>
      </c>
      <c r="C102">
        <v>1410.0800000000017</v>
      </c>
    </row>
    <row r="103" spans="1:7" x14ac:dyDescent="0.3">
      <c r="A103" t="s">
        <v>1</v>
      </c>
      <c r="C103">
        <v>1156.1600000000035</v>
      </c>
    </row>
    <row r="104" spans="1:7" x14ac:dyDescent="0.3">
      <c r="A104" t="s">
        <v>1</v>
      </c>
      <c r="C104">
        <v>66.720000000001164</v>
      </c>
    </row>
    <row r="105" spans="1:7" x14ac:dyDescent="0.3">
      <c r="A105" t="s">
        <v>1</v>
      </c>
      <c r="C105">
        <v>190.55999999999767</v>
      </c>
    </row>
    <row r="106" spans="1:7" x14ac:dyDescent="0.3">
      <c r="A106" t="s">
        <v>3</v>
      </c>
      <c r="C106">
        <v>45.919999999998254</v>
      </c>
      <c r="D106">
        <f>COUNT(C106:C112)</f>
        <v>7</v>
      </c>
      <c r="E106">
        <f>AVERAGE(C106:C112)</f>
        <v>61.234285714285633</v>
      </c>
      <c r="F106">
        <f>STDEV(C106:C112)</f>
        <v>12.247305631775738</v>
      </c>
      <c r="G106">
        <f>F106/SQRT(D106)</f>
        <v>4.6290464188970573</v>
      </c>
    </row>
    <row r="107" spans="1:7" x14ac:dyDescent="0.3">
      <c r="A107" t="s">
        <v>3</v>
      </c>
      <c r="C107">
        <v>71.040000000000873</v>
      </c>
    </row>
    <row r="108" spans="1:7" x14ac:dyDescent="0.3">
      <c r="A108" t="s">
        <v>3</v>
      </c>
      <c r="C108">
        <v>50.879999999997381</v>
      </c>
    </row>
    <row r="109" spans="1:7" x14ac:dyDescent="0.3">
      <c r="A109" t="s">
        <v>3</v>
      </c>
      <c r="C109">
        <v>60.479999999995925</v>
      </c>
    </row>
    <row r="110" spans="1:7" x14ac:dyDescent="0.3">
      <c r="A110" t="s">
        <v>3</v>
      </c>
      <c r="C110">
        <v>71.19999999999709</v>
      </c>
    </row>
    <row r="111" spans="1:7" x14ac:dyDescent="0.3">
      <c r="A111" t="s">
        <v>3</v>
      </c>
      <c r="C111">
        <v>51.520000000004075</v>
      </c>
    </row>
    <row r="112" spans="1:7" x14ac:dyDescent="0.3">
      <c r="A112" t="s">
        <v>3</v>
      </c>
      <c r="C112">
        <v>77.600000000005821</v>
      </c>
    </row>
    <row r="113" spans="1:7" x14ac:dyDescent="0.3">
      <c r="A113" t="s">
        <v>4</v>
      </c>
      <c r="C113">
        <v>72.479999999999563</v>
      </c>
      <c r="D113">
        <f>COUNT(C113:C119)</f>
        <v>7</v>
      </c>
      <c r="E113">
        <f>AVERAGE(C113:C119)</f>
        <v>26.685714285713402</v>
      </c>
      <c r="F113">
        <f>STDEV(C113:C119)</f>
        <v>23.275915203734261</v>
      </c>
      <c r="G113">
        <f>F113/SQRT(D113)</f>
        <v>8.7974690237868796</v>
      </c>
    </row>
    <row r="114" spans="1:7" x14ac:dyDescent="0.3">
      <c r="A114" t="s">
        <v>4</v>
      </c>
      <c r="C114">
        <v>34.559999999997672</v>
      </c>
    </row>
    <row r="115" spans="1:7" x14ac:dyDescent="0.3">
      <c r="A115" t="s">
        <v>4</v>
      </c>
      <c r="C115">
        <v>8.6400000000066939</v>
      </c>
    </row>
    <row r="116" spans="1:7" x14ac:dyDescent="0.3">
      <c r="A116" t="s">
        <v>4</v>
      </c>
      <c r="C116">
        <v>9.5999999999985448</v>
      </c>
    </row>
    <row r="117" spans="1:7" x14ac:dyDescent="0.3">
      <c r="A117" t="s">
        <v>4</v>
      </c>
      <c r="C117">
        <v>9.1199999999953434</v>
      </c>
    </row>
    <row r="118" spans="1:7" x14ac:dyDescent="0.3">
      <c r="A118" t="s">
        <v>4</v>
      </c>
      <c r="C118">
        <v>17.119999999995343</v>
      </c>
    </row>
    <row r="119" spans="1:7" x14ac:dyDescent="0.3">
      <c r="A119" t="s">
        <v>27</v>
      </c>
      <c r="C119">
        <v>35.280000000000655</v>
      </c>
    </row>
    <row r="120" spans="1:7" x14ac:dyDescent="0.3">
      <c r="A120" t="s">
        <v>5</v>
      </c>
      <c r="C120">
        <v>5281.6</v>
      </c>
      <c r="D120">
        <f>COUNT(C120:C126)</f>
        <v>7</v>
      </c>
      <c r="E120">
        <f>AVERAGE(C120:C126)</f>
        <v>11930.662857142856</v>
      </c>
      <c r="F120">
        <f>STDEV(C120:C126)</f>
        <v>7021.5932409240613</v>
      </c>
      <c r="G120">
        <f>F120/SQRT(D120)</f>
        <v>2653.9127889910146</v>
      </c>
    </row>
    <row r="121" spans="1:7" x14ac:dyDescent="0.3">
      <c r="A121" t="s">
        <v>5</v>
      </c>
      <c r="C121">
        <v>11555.679999999997</v>
      </c>
    </row>
    <row r="122" spans="1:7" x14ac:dyDescent="0.3">
      <c r="A122" t="s">
        <v>5</v>
      </c>
      <c r="C122">
        <v>6535.5200000000041</v>
      </c>
    </row>
    <row r="123" spans="1:7" x14ac:dyDescent="0.3">
      <c r="A123" t="s">
        <v>5</v>
      </c>
      <c r="C123">
        <v>9903.68</v>
      </c>
    </row>
    <row r="124" spans="1:7" x14ac:dyDescent="0.3">
      <c r="A124" t="s">
        <v>5</v>
      </c>
      <c r="C124">
        <v>11901.919999999998</v>
      </c>
    </row>
    <row r="125" spans="1:7" x14ac:dyDescent="0.3">
      <c r="A125" t="s">
        <v>5</v>
      </c>
      <c r="C125">
        <v>11635.279999999999</v>
      </c>
    </row>
    <row r="126" spans="1:7" x14ac:dyDescent="0.3">
      <c r="A126" t="s">
        <v>5</v>
      </c>
      <c r="C126">
        <v>26700.959999999992</v>
      </c>
    </row>
    <row r="127" spans="1:7" x14ac:dyDescent="0.3">
      <c r="A127" t="s">
        <v>2</v>
      </c>
      <c r="C127">
        <v>10996.93</v>
      </c>
      <c r="D127">
        <f>COUNT(C127:C129)</f>
        <v>3</v>
      </c>
      <c r="E127">
        <f>AVERAGE(C127:C129)</f>
        <v>4143.5633333333326</v>
      </c>
      <c r="F127">
        <f>STDEV(C127:C129)</f>
        <v>5935.689611362217</v>
      </c>
      <c r="G127">
        <f>F127/SQRT(D127)</f>
        <v>3426.9719949460414</v>
      </c>
    </row>
    <row r="128" spans="1:7" x14ac:dyDescent="0.3">
      <c r="A128" t="s">
        <v>2</v>
      </c>
      <c r="C128">
        <v>793.91999999999825</v>
      </c>
    </row>
    <row r="129" spans="1:11" x14ac:dyDescent="0.3">
      <c r="A129" t="s">
        <v>2</v>
      </c>
      <c r="C129">
        <v>639.84000000000015</v>
      </c>
    </row>
    <row r="130" spans="1:11" x14ac:dyDescent="0.3">
      <c r="A130" t="s">
        <v>0</v>
      </c>
      <c r="C130">
        <v>713.59999999999854</v>
      </c>
      <c r="D130">
        <f>COUNT(C130:C133)</f>
        <v>4</v>
      </c>
      <c r="E130">
        <f>AVERAGE(C130:C133)</f>
        <v>9972.64</v>
      </c>
      <c r="F130">
        <f>STDEV(C130:C133)</f>
        <v>19178.496661167159</v>
      </c>
      <c r="G130">
        <f>F130/SQRT(D130)</f>
        <v>9589.2483305835794</v>
      </c>
    </row>
    <row r="131" spans="1:11" x14ac:dyDescent="0.3">
      <c r="A131" t="s">
        <v>0</v>
      </c>
      <c r="C131">
        <v>248.47999999999956</v>
      </c>
    </row>
    <row r="132" spans="1:11" x14ac:dyDescent="0.3">
      <c r="A132" t="s">
        <v>0</v>
      </c>
      <c r="C132">
        <v>190.24000000000524</v>
      </c>
    </row>
    <row r="133" spans="1:11" x14ac:dyDescent="0.3">
      <c r="A133" t="s">
        <v>0</v>
      </c>
      <c r="C133">
        <v>38738.239999999991</v>
      </c>
    </row>
    <row r="136" spans="1:11" x14ac:dyDescent="0.3">
      <c r="K136" t="s">
        <v>6</v>
      </c>
    </row>
    <row r="137" spans="1:11" x14ac:dyDescent="0.3">
      <c r="E137" t="s">
        <v>28</v>
      </c>
      <c r="F137" t="s">
        <v>7</v>
      </c>
      <c r="G137">
        <v>14</v>
      </c>
      <c r="H137">
        <v>1053.0871428571438</v>
      </c>
      <c r="I137">
        <v>1026.6006397698307</v>
      </c>
      <c r="J137">
        <v>274.37056193297434</v>
      </c>
      <c r="K137">
        <f>G137*H137</f>
        <v>14743.220000000014</v>
      </c>
    </row>
    <row r="138" spans="1:11" x14ac:dyDescent="0.3">
      <c r="E138" t="s">
        <v>28</v>
      </c>
      <c r="F138" t="s">
        <v>8</v>
      </c>
      <c r="G138">
        <v>7</v>
      </c>
      <c r="H138">
        <v>61.234285714285633</v>
      </c>
      <c r="I138">
        <v>12.247305631775738</v>
      </c>
      <c r="J138">
        <v>4.6290464188970573</v>
      </c>
      <c r="K138">
        <f t="shared" ref="K138:K142" si="2">G138*H138</f>
        <v>428.63999999999942</v>
      </c>
    </row>
    <row r="139" spans="1:11" x14ac:dyDescent="0.3">
      <c r="E139" t="s">
        <v>28</v>
      </c>
      <c r="F139" t="s">
        <v>9</v>
      </c>
      <c r="G139">
        <v>7</v>
      </c>
      <c r="H139">
        <v>26.685714285713402</v>
      </c>
      <c r="I139">
        <v>23.275915203734261</v>
      </c>
      <c r="J139">
        <v>8.7974690237868796</v>
      </c>
      <c r="K139">
        <f t="shared" si="2"/>
        <v>186.79999999999382</v>
      </c>
    </row>
    <row r="140" spans="1:11" x14ac:dyDescent="0.3">
      <c r="E140" t="s">
        <v>28</v>
      </c>
      <c r="F140" t="s">
        <v>10</v>
      </c>
      <c r="G140">
        <v>7</v>
      </c>
      <c r="H140">
        <v>11930.662857142856</v>
      </c>
      <c r="I140">
        <v>7021.5932409240613</v>
      </c>
      <c r="J140">
        <v>2653.9127889910146</v>
      </c>
      <c r="K140">
        <f t="shared" si="2"/>
        <v>83514.639999999985</v>
      </c>
    </row>
    <row r="141" spans="1:11" x14ac:dyDescent="0.3">
      <c r="E141" t="s">
        <v>28</v>
      </c>
      <c r="F141" t="s">
        <v>11</v>
      </c>
      <c r="G141">
        <v>3</v>
      </c>
      <c r="H141">
        <v>4143.5633333333326</v>
      </c>
      <c r="I141">
        <v>5935.689611362217</v>
      </c>
      <c r="J141">
        <v>3426.9719949460414</v>
      </c>
      <c r="K141">
        <f t="shared" si="2"/>
        <v>12430.689999999999</v>
      </c>
    </row>
    <row r="142" spans="1:11" x14ac:dyDescent="0.3">
      <c r="E142" t="s">
        <v>28</v>
      </c>
      <c r="F142" t="s">
        <v>12</v>
      </c>
      <c r="G142">
        <v>4</v>
      </c>
      <c r="H142">
        <v>9972.64</v>
      </c>
      <c r="I142">
        <v>19178.496661167159</v>
      </c>
      <c r="J142">
        <v>9589.2483305835794</v>
      </c>
      <c r="K142">
        <f t="shared" si="2"/>
        <v>39890.559999999998</v>
      </c>
    </row>
    <row r="143" spans="1:11" x14ac:dyDescent="0.3">
      <c r="K143">
        <f>SUM(K137:K142)</f>
        <v>151194.54999999999</v>
      </c>
    </row>
  </sheetData>
  <autoFilter ref="D1:D86">
    <filterColumn colId="0">
      <filters>
        <filter val="1"/>
      </filters>
    </filterColumn>
  </autoFilter>
  <sortState ref="A92:C133">
    <sortCondition ref="A9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17"/>
  <sheetViews>
    <sheetView topLeftCell="A301" workbookViewId="0">
      <selection activeCell="E311" sqref="E311:K316"/>
    </sheetView>
  </sheetViews>
  <sheetFormatPr defaultRowHeight="14.4" x14ac:dyDescent="0.3"/>
  <cols>
    <col min="1" max="1" width="11.88671875" customWidth="1"/>
    <col min="2" max="2" width="10" bestFit="1" customWidth="1"/>
    <col min="3" max="3" width="10.6640625" bestFit="1" customWidth="1"/>
    <col min="4" max="5" width="9.21875" bestFit="1" customWidth="1"/>
    <col min="7" max="7" width="8.5546875" bestFit="1" customWidth="1"/>
    <col min="8" max="8" width="8.21875" bestFit="1" customWidth="1"/>
    <col min="11" max="11" width="9.21875" bestFit="1" customWidth="1"/>
  </cols>
  <sheetData>
    <row r="1" spans="1:11" x14ac:dyDescent="0.3">
      <c r="A1" t="s">
        <v>1</v>
      </c>
      <c r="C1">
        <f>B2</f>
        <v>808.32</v>
      </c>
      <c r="D1" s="2">
        <v>1</v>
      </c>
    </row>
    <row r="2" spans="1:11" hidden="1" x14ac:dyDescent="0.3">
      <c r="B2">
        <v>808.32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3</v>
      </c>
      <c r="C3">
        <f>B4-B2</f>
        <v>48.159999999999968</v>
      </c>
      <c r="D3" s="2">
        <v>1</v>
      </c>
    </row>
    <row r="4" spans="1:11" hidden="1" x14ac:dyDescent="0.3">
      <c r="B4">
        <v>856.48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4</v>
      </c>
      <c r="C5">
        <f t="shared" si="0"/>
        <v>51.840000000000032</v>
      </c>
      <c r="D5" s="2">
        <v>1</v>
      </c>
    </row>
    <row r="6" spans="1:11" hidden="1" x14ac:dyDescent="0.3">
      <c r="B6">
        <v>908.32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5</v>
      </c>
      <c r="C7">
        <f t="shared" si="0"/>
        <v>13594.56</v>
      </c>
      <c r="D7" s="2">
        <v>1</v>
      </c>
    </row>
    <row r="8" spans="1:11" hidden="1" x14ac:dyDescent="0.3">
      <c r="B8">
        <v>14502.88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2350.2399999999998</v>
      </c>
      <c r="D9" s="2">
        <v>1</v>
      </c>
    </row>
    <row r="10" spans="1:11" hidden="1" x14ac:dyDescent="0.3">
      <c r="B10">
        <v>16853.12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3</v>
      </c>
      <c r="C11">
        <f t="shared" si="0"/>
        <v>16</v>
      </c>
      <c r="D11" s="2">
        <v>1</v>
      </c>
    </row>
    <row r="12" spans="1:11" hidden="1" x14ac:dyDescent="0.3">
      <c r="B12">
        <v>16869.12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4</v>
      </c>
      <c r="C13">
        <f t="shared" si="0"/>
        <v>28</v>
      </c>
      <c r="D13" s="2">
        <v>1</v>
      </c>
    </row>
    <row r="14" spans="1:11" hidden="1" x14ac:dyDescent="0.3">
      <c r="B14">
        <v>16897.12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5</v>
      </c>
      <c r="C15">
        <f t="shared" si="0"/>
        <v>3383.5200000000004</v>
      </c>
      <c r="D15" s="2">
        <v>1</v>
      </c>
    </row>
    <row r="16" spans="1:11" hidden="1" x14ac:dyDescent="0.3">
      <c r="B16">
        <v>20280.64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61.760000000002037</v>
      </c>
      <c r="D17" s="2">
        <v>1</v>
      </c>
    </row>
    <row r="18" spans="1:11" hidden="1" x14ac:dyDescent="0.3">
      <c r="B18">
        <v>20342.400000000001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0</v>
      </c>
      <c r="C19">
        <f t="shared" si="0"/>
        <v>328.47999999999956</v>
      </c>
      <c r="D19" s="2">
        <v>1</v>
      </c>
    </row>
    <row r="20" spans="1:11" hidden="1" x14ac:dyDescent="0.3">
      <c r="B20">
        <v>20670.88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342.71999999999753</v>
      </c>
      <c r="D21" s="2">
        <v>1</v>
      </c>
    </row>
    <row r="22" spans="1:11" hidden="1" x14ac:dyDescent="0.3">
      <c r="B22">
        <v>21013.599999999999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0</v>
      </c>
      <c r="C23">
        <f t="shared" si="0"/>
        <v>206.72000000000116</v>
      </c>
      <c r="D23" s="2">
        <v>1</v>
      </c>
    </row>
    <row r="24" spans="1:11" hidden="1" x14ac:dyDescent="0.3">
      <c r="B24">
        <v>21220.32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1329.9200000000019</v>
      </c>
      <c r="D25" s="2">
        <v>1</v>
      </c>
    </row>
    <row r="26" spans="1:11" hidden="1" x14ac:dyDescent="0.3">
      <c r="B26">
        <v>22550.240000000002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0</v>
      </c>
      <c r="C27">
        <f t="shared" si="0"/>
        <v>117.27999999999884</v>
      </c>
      <c r="D27" s="2">
        <v>1</v>
      </c>
    </row>
    <row r="28" spans="1:11" hidden="1" x14ac:dyDescent="0.3">
      <c r="B28">
        <v>22667.52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1</v>
      </c>
      <c r="C29">
        <f t="shared" si="0"/>
        <v>550.07999999999811</v>
      </c>
      <c r="D29" s="2">
        <v>1</v>
      </c>
    </row>
    <row r="30" spans="1:11" hidden="1" x14ac:dyDescent="0.3">
      <c r="B30">
        <v>23217.599999999999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983.68000000000029</v>
      </c>
      <c r="D31" s="2">
        <v>1</v>
      </c>
    </row>
    <row r="32" spans="1:11" hidden="1" x14ac:dyDescent="0.3">
      <c r="B32">
        <v>24201.279999999999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2</v>
      </c>
      <c r="C33">
        <f t="shared" si="0"/>
        <v>269.92000000000189</v>
      </c>
      <c r="D33" s="2">
        <v>1</v>
      </c>
    </row>
    <row r="34" spans="1:11" hidden="1" x14ac:dyDescent="0.3">
      <c r="B34">
        <v>24471.200000000001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420.79999999999927</v>
      </c>
      <c r="D35" s="2">
        <v>1</v>
      </c>
    </row>
    <row r="36" spans="1:11" hidden="1" x14ac:dyDescent="0.3">
      <c r="B36">
        <v>24892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0</v>
      </c>
      <c r="C37">
        <f t="shared" si="0"/>
        <v>89.119999999998981</v>
      </c>
      <c r="D37" s="2">
        <v>1</v>
      </c>
    </row>
    <row r="38" spans="1:11" hidden="1" x14ac:dyDescent="0.3">
      <c r="B38">
        <v>24981.119999999999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2479.3600000000006</v>
      </c>
      <c r="D39" s="2">
        <v>1</v>
      </c>
    </row>
    <row r="40" spans="1:11" hidden="1" x14ac:dyDescent="0.3">
      <c r="B40">
        <v>27460.48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3</v>
      </c>
      <c r="C41">
        <f t="shared" si="0"/>
        <v>29.760000000002037</v>
      </c>
      <c r="D41" s="2">
        <v>1</v>
      </c>
    </row>
    <row r="42" spans="1:11" hidden="1" x14ac:dyDescent="0.3">
      <c r="B42">
        <v>27490.240000000002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4</v>
      </c>
      <c r="C43">
        <f t="shared" si="0"/>
        <v>78.719999999997526</v>
      </c>
      <c r="D43" s="2">
        <v>1</v>
      </c>
    </row>
    <row r="44" spans="1:11" hidden="1" x14ac:dyDescent="0.3">
      <c r="B44">
        <v>27568.959999999999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5</v>
      </c>
      <c r="C45">
        <f t="shared" si="0"/>
        <v>24328.959999999999</v>
      </c>
      <c r="D45" s="2">
        <v>1</v>
      </c>
    </row>
    <row r="46" spans="1:11" hidden="1" x14ac:dyDescent="0.3">
      <c r="B46">
        <v>51897.919999999998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276</v>
      </c>
      <c r="D47" s="2">
        <v>1</v>
      </c>
    </row>
    <row r="48" spans="1:11" hidden="1" x14ac:dyDescent="0.3">
      <c r="B48">
        <v>52173.919999999998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0</v>
      </c>
      <c r="C49">
        <f t="shared" si="0"/>
        <v>356.80000000000291</v>
      </c>
      <c r="D49" s="2">
        <v>1</v>
      </c>
    </row>
    <row r="50" spans="1:11" hidden="1" x14ac:dyDescent="0.3">
      <c r="B50">
        <v>52530.720000000001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1005.760000000002</v>
      </c>
      <c r="D51" s="2">
        <v>1</v>
      </c>
    </row>
    <row r="52" spans="1:11" hidden="1" x14ac:dyDescent="0.3">
      <c r="B52">
        <v>53536.480000000003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2</v>
      </c>
      <c r="C53">
        <f t="shared" si="0"/>
        <v>152.31999999999971</v>
      </c>
      <c r="D53" s="2">
        <v>1</v>
      </c>
    </row>
    <row r="54" spans="1:11" hidden="1" x14ac:dyDescent="0.3">
      <c r="B54">
        <v>53688.800000000003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12</v>
      </c>
      <c r="D55" s="2">
        <v>1</v>
      </c>
    </row>
    <row r="56" spans="1:11" hidden="1" x14ac:dyDescent="0.3">
      <c r="B56">
        <v>53700.800000000003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0</v>
      </c>
      <c r="C57">
        <f t="shared" si="0"/>
        <v>322.07999999999447</v>
      </c>
      <c r="D57" s="2">
        <v>1</v>
      </c>
    </row>
    <row r="58" spans="1:11" hidden="1" x14ac:dyDescent="0.3">
      <c r="B58">
        <v>54022.879999999997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824.95999999999913</v>
      </c>
      <c r="D59" s="2">
        <v>1</v>
      </c>
    </row>
    <row r="60" spans="1:11" hidden="1" x14ac:dyDescent="0.3">
      <c r="B60">
        <v>54847.839999999997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0</v>
      </c>
      <c r="C61">
        <f t="shared" si="0"/>
        <v>618.72000000000116</v>
      </c>
      <c r="D61" s="2">
        <v>1</v>
      </c>
    </row>
    <row r="62" spans="1:11" hidden="1" x14ac:dyDescent="0.3">
      <c r="B62">
        <v>55466.559999999998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846.72000000000116</v>
      </c>
      <c r="D63" s="2">
        <v>1</v>
      </c>
    </row>
    <row r="64" spans="1:11" hidden="1" x14ac:dyDescent="0.3">
      <c r="B64">
        <v>56313.279999999999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194.55999999999767</v>
      </c>
      <c r="D65" s="2">
        <v>1</v>
      </c>
    </row>
    <row r="66" spans="1:11" hidden="1" x14ac:dyDescent="0.3">
      <c r="B66">
        <v>56507.839999999997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0"/>
        <v>692</v>
      </c>
      <c r="D67" s="2">
        <v>1</v>
      </c>
    </row>
    <row r="68" spans="1:11" hidden="1" x14ac:dyDescent="0.3">
      <c r="B68">
        <v>57199.839999999997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0</v>
      </c>
      <c r="C69">
        <f t="shared" si="1"/>
        <v>60.640000000006694</v>
      </c>
      <c r="D69" s="2">
        <v>1</v>
      </c>
    </row>
    <row r="70" spans="1:11" hidden="1" x14ac:dyDescent="0.3">
      <c r="B70">
        <v>57260.480000000003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545.11999999999534</v>
      </c>
      <c r="D71" s="2">
        <v>1</v>
      </c>
    </row>
    <row r="72" spans="1:11" hidden="1" x14ac:dyDescent="0.3">
      <c r="B72">
        <v>57805.599999999999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3</v>
      </c>
      <c r="C73">
        <f t="shared" si="1"/>
        <v>40.639999999999418</v>
      </c>
      <c r="D73" s="2">
        <v>1</v>
      </c>
    </row>
    <row r="74" spans="1:11" hidden="1" x14ac:dyDescent="0.3">
      <c r="B74">
        <v>57846.239999999998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4</v>
      </c>
      <c r="C75">
        <f t="shared" si="1"/>
        <v>116.16000000000349</v>
      </c>
      <c r="D75" s="2">
        <v>1</v>
      </c>
    </row>
    <row r="76" spans="1:11" hidden="1" x14ac:dyDescent="0.3">
      <c r="B76">
        <v>57962.400000000001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5</v>
      </c>
      <c r="C77">
        <f t="shared" si="1"/>
        <v>13079.370000000003</v>
      </c>
      <c r="D77" s="2">
        <v>1</v>
      </c>
    </row>
    <row r="78" spans="1:11" hidden="1" x14ac:dyDescent="0.3">
      <c r="B78">
        <v>71041.77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1630.2399999999907</v>
      </c>
      <c r="D79" s="2">
        <v>1</v>
      </c>
    </row>
    <row r="80" spans="1:11" hidden="1" x14ac:dyDescent="0.3">
      <c r="B80">
        <v>72672.009999999995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3</v>
      </c>
      <c r="C81">
        <f t="shared" si="1"/>
        <v>19.200000000011642</v>
      </c>
      <c r="D81" s="2">
        <v>1</v>
      </c>
    </row>
    <row r="82" spans="1:11" hidden="1" x14ac:dyDescent="0.3">
      <c r="B82">
        <v>72691.210000000006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4</v>
      </c>
      <c r="C83">
        <f t="shared" si="1"/>
        <v>21.599999999991269</v>
      </c>
      <c r="D83" s="2">
        <v>1</v>
      </c>
    </row>
    <row r="84" spans="1:11" hidden="1" x14ac:dyDescent="0.3">
      <c r="B84">
        <v>72712.81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5</v>
      </c>
      <c r="C85">
        <f t="shared" si="1"/>
        <v>7905.1199999999953</v>
      </c>
      <c r="D85" s="2">
        <v>1</v>
      </c>
    </row>
    <row r="86" spans="1:11" hidden="1" x14ac:dyDescent="0.3">
      <c r="B86">
        <v>80617.929999999993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1</v>
      </c>
      <c r="C87">
        <f t="shared" si="1"/>
        <v>482.72000000000116</v>
      </c>
      <c r="D87" s="2">
        <v>1</v>
      </c>
    </row>
    <row r="88" spans="1:11" hidden="1" x14ac:dyDescent="0.3">
      <c r="B88">
        <v>81100.649999999994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3</v>
      </c>
      <c r="C89">
        <f t="shared" si="1"/>
        <v>27.520000000004075</v>
      </c>
      <c r="D89" s="2">
        <v>1</v>
      </c>
    </row>
    <row r="90" spans="1:11" hidden="1" x14ac:dyDescent="0.3">
      <c r="B90">
        <v>81128.17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4</v>
      </c>
      <c r="C91">
        <f t="shared" si="1"/>
        <v>40</v>
      </c>
      <c r="D91" s="2">
        <v>1</v>
      </c>
    </row>
    <row r="92" spans="1:11" hidden="1" x14ac:dyDescent="0.3">
      <c r="B92">
        <v>81168.17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5</v>
      </c>
      <c r="C93">
        <f t="shared" si="1"/>
        <v>2963.3600000000006</v>
      </c>
      <c r="D93" s="2">
        <v>1</v>
      </c>
    </row>
    <row r="94" spans="1:11" hidden="1" x14ac:dyDescent="0.3">
      <c r="B94">
        <v>84131.53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1</v>
      </c>
      <c r="C95">
        <f t="shared" si="1"/>
        <v>1212.4799999999959</v>
      </c>
      <c r="D95" s="2">
        <v>1</v>
      </c>
    </row>
    <row r="96" spans="1:11" hidden="1" x14ac:dyDescent="0.3">
      <c r="B96">
        <v>85344.01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1</v>
      </c>
      <c r="C97">
        <f t="shared" si="1"/>
        <v>0</v>
      </c>
      <c r="D97" s="2">
        <v>1</v>
      </c>
    </row>
    <row r="98" spans="1:11" hidden="1" x14ac:dyDescent="0.3">
      <c r="B98">
        <v>85344.01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3</v>
      </c>
      <c r="C99">
        <f t="shared" si="1"/>
        <v>59.360000000000582</v>
      </c>
      <c r="D99" s="2">
        <v>1</v>
      </c>
    </row>
    <row r="100" spans="1:11" hidden="1" x14ac:dyDescent="0.3">
      <c r="B100">
        <v>85403.37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4</v>
      </c>
      <c r="C101">
        <f t="shared" si="1"/>
        <v>29.760000000009313</v>
      </c>
      <c r="D101" s="2">
        <v>1</v>
      </c>
    </row>
    <row r="102" spans="1:11" hidden="1" x14ac:dyDescent="0.3">
      <c r="B102">
        <v>85433.13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5</v>
      </c>
      <c r="C103">
        <f t="shared" si="1"/>
        <v>7784</v>
      </c>
      <c r="D103" s="2">
        <v>1</v>
      </c>
    </row>
    <row r="104" spans="1:11" hidden="1" x14ac:dyDescent="0.3">
      <c r="B104">
        <v>93217.13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1</v>
      </c>
      <c r="C105">
        <f t="shared" si="1"/>
        <v>19.19999999999709</v>
      </c>
      <c r="D105" s="2">
        <v>1</v>
      </c>
    </row>
    <row r="106" spans="1:11" hidden="1" x14ac:dyDescent="0.3">
      <c r="B106">
        <v>93236.33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0</v>
      </c>
      <c r="C107">
        <f t="shared" si="1"/>
        <v>77.599999999991269</v>
      </c>
      <c r="D107" s="2">
        <v>1</v>
      </c>
    </row>
    <row r="108" spans="1:11" hidden="1" x14ac:dyDescent="0.3">
      <c r="B108">
        <v>93313.93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1</v>
      </c>
      <c r="C109">
        <f t="shared" si="1"/>
        <v>684.16000000000349</v>
      </c>
      <c r="D109" s="2">
        <v>1</v>
      </c>
    </row>
    <row r="110" spans="1:11" hidden="1" x14ac:dyDescent="0.3">
      <c r="B110">
        <v>93998.09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0</v>
      </c>
      <c r="C111">
        <f t="shared" si="1"/>
        <v>142.40000000000873</v>
      </c>
      <c r="D111" s="2">
        <v>1</v>
      </c>
    </row>
    <row r="112" spans="1:11" hidden="1" x14ac:dyDescent="0.3">
      <c r="B112">
        <v>94140.49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1</v>
      </c>
      <c r="C113">
        <f t="shared" si="1"/>
        <v>613.17999999999302</v>
      </c>
      <c r="D113" s="2">
        <v>1</v>
      </c>
    </row>
    <row r="114" spans="1:11" hidden="1" x14ac:dyDescent="0.3">
      <c r="B114">
        <v>94753.67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0</v>
      </c>
      <c r="C115">
        <f t="shared" si="1"/>
        <v>74.720000000001164</v>
      </c>
      <c r="D115" s="2">
        <v>1</v>
      </c>
    </row>
    <row r="116" spans="1:11" hidden="1" x14ac:dyDescent="0.3">
      <c r="B116">
        <v>94828.39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1</v>
      </c>
      <c r="C117">
        <f t="shared" si="1"/>
        <v>1036.9600000000064</v>
      </c>
      <c r="D117" s="2">
        <v>1</v>
      </c>
    </row>
    <row r="118" spans="1:11" hidden="1" x14ac:dyDescent="0.3">
      <c r="B118">
        <v>95865.35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3</v>
      </c>
      <c r="C119">
        <f t="shared" si="1"/>
        <v>43.679999999993015</v>
      </c>
      <c r="D119" s="2">
        <v>1</v>
      </c>
    </row>
    <row r="120" spans="1:11" hidden="1" x14ac:dyDescent="0.3">
      <c r="B120">
        <v>95909.03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4</v>
      </c>
      <c r="C121">
        <f t="shared" si="1"/>
        <v>77.759999999994761</v>
      </c>
      <c r="D121" s="2">
        <v>1</v>
      </c>
    </row>
    <row r="122" spans="1:11" hidden="1" x14ac:dyDescent="0.3">
      <c r="B122">
        <v>95986.79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5</v>
      </c>
      <c r="C123">
        <f t="shared" si="1"/>
        <v>7397.9600000000064</v>
      </c>
      <c r="D123" s="2">
        <v>1</v>
      </c>
    </row>
    <row r="124" spans="1:11" hidden="1" x14ac:dyDescent="0.3">
      <c r="B124">
        <v>103384.75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1</v>
      </c>
      <c r="C125">
        <f t="shared" si="1"/>
        <v>148.16000000000349</v>
      </c>
      <c r="D125" s="2">
        <v>1</v>
      </c>
    </row>
    <row r="126" spans="1:11" hidden="1" x14ac:dyDescent="0.3">
      <c r="B126">
        <v>103532.91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0</v>
      </c>
      <c r="C127">
        <f t="shared" si="1"/>
        <v>179.83999999999651</v>
      </c>
      <c r="D127" s="2">
        <v>1</v>
      </c>
    </row>
    <row r="128" spans="1:11" hidden="1" x14ac:dyDescent="0.3">
      <c r="B128">
        <v>103712.75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1</v>
      </c>
      <c r="C129">
        <f t="shared" si="1"/>
        <v>537.27999999999884</v>
      </c>
      <c r="D129" s="2">
        <v>1</v>
      </c>
    </row>
    <row r="130" spans="1:11" hidden="1" x14ac:dyDescent="0.3">
      <c r="B130">
        <v>104250.03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3</v>
      </c>
      <c r="C131">
        <f t="shared" si="1"/>
        <v>37.440000000002328</v>
      </c>
      <c r="D131" s="2">
        <v>1</v>
      </c>
    </row>
    <row r="132" spans="1:11" hidden="1" x14ac:dyDescent="0.3">
      <c r="B132">
        <v>104287.47</v>
      </c>
      <c r="C132">
        <f t="shared" ref="C132:C190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4</v>
      </c>
      <c r="C133">
        <f t="shared" si="2"/>
        <v>72.639999999999418</v>
      </c>
      <c r="D133" s="2">
        <v>1</v>
      </c>
    </row>
    <row r="134" spans="1:11" hidden="1" x14ac:dyDescent="0.3">
      <c r="B134">
        <v>104360.11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5</v>
      </c>
      <c r="C135">
        <f t="shared" si="2"/>
        <v>4596.8000000000029</v>
      </c>
      <c r="D135" s="2">
        <v>1</v>
      </c>
    </row>
    <row r="136" spans="1:11" hidden="1" x14ac:dyDescent="0.3">
      <c r="B136">
        <v>108956.91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1</v>
      </c>
      <c r="C137">
        <f t="shared" si="2"/>
        <v>138.55999999999767</v>
      </c>
      <c r="D137" s="2">
        <v>1</v>
      </c>
    </row>
    <row r="138" spans="1:11" hidden="1" x14ac:dyDescent="0.3">
      <c r="B138">
        <v>109095.47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3</v>
      </c>
      <c r="C139">
        <f t="shared" si="2"/>
        <v>27.360000000000582</v>
      </c>
      <c r="D139" s="2">
        <v>1</v>
      </c>
    </row>
    <row r="140" spans="1:11" hidden="1" x14ac:dyDescent="0.3">
      <c r="B140">
        <v>109122.83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4</v>
      </c>
      <c r="C141">
        <f t="shared" si="2"/>
        <v>23.19999999999709</v>
      </c>
      <c r="D141" s="2">
        <v>1</v>
      </c>
    </row>
    <row r="142" spans="1:11" hidden="1" x14ac:dyDescent="0.3">
      <c r="B142">
        <v>109146.03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5</v>
      </c>
      <c r="C143">
        <f t="shared" si="2"/>
        <v>3244.320000000007</v>
      </c>
      <c r="D143" s="2">
        <v>1</v>
      </c>
    </row>
    <row r="144" spans="1:11" hidden="1" x14ac:dyDescent="0.3">
      <c r="B144">
        <v>112390.35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1</v>
      </c>
      <c r="C145">
        <f t="shared" si="2"/>
        <v>686.55999999999767</v>
      </c>
      <c r="D145" s="2">
        <v>1</v>
      </c>
    </row>
    <row r="146" spans="1:11" hidden="1" x14ac:dyDescent="0.3">
      <c r="B146">
        <v>113076.91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0</v>
      </c>
      <c r="C147">
        <f t="shared" si="2"/>
        <v>51.519999999989523</v>
      </c>
      <c r="D147" s="2">
        <v>1</v>
      </c>
    </row>
    <row r="148" spans="1:11" hidden="1" x14ac:dyDescent="0.3">
      <c r="B148">
        <v>113128.43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1</v>
      </c>
      <c r="C149">
        <f t="shared" si="2"/>
        <v>703.68000000000757</v>
      </c>
      <c r="D149" s="2">
        <v>1</v>
      </c>
    </row>
    <row r="150" spans="1:11" hidden="1" x14ac:dyDescent="0.3">
      <c r="B150">
        <v>113832.11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0</v>
      </c>
      <c r="C151">
        <f t="shared" si="2"/>
        <v>49.440000000002328</v>
      </c>
      <c r="D151" s="2">
        <v>1</v>
      </c>
    </row>
    <row r="152" spans="1:11" hidden="1" x14ac:dyDescent="0.3">
      <c r="B152">
        <v>113881.55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1</v>
      </c>
      <c r="C153">
        <f t="shared" si="2"/>
        <v>1526.2399999999907</v>
      </c>
      <c r="D153" s="2">
        <v>1</v>
      </c>
    </row>
    <row r="154" spans="1:11" hidden="1" x14ac:dyDescent="0.3">
      <c r="B154">
        <v>115407.79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0</v>
      </c>
      <c r="C155">
        <f t="shared" si="2"/>
        <v>95.680000000007567</v>
      </c>
      <c r="D155" s="2">
        <v>1</v>
      </c>
    </row>
    <row r="156" spans="1:11" hidden="1" x14ac:dyDescent="0.3">
      <c r="B156">
        <v>115503.47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0</v>
      </c>
      <c r="C157">
        <f t="shared" si="2"/>
        <v>2.5599999999976717</v>
      </c>
      <c r="D157" s="2">
        <v>1</v>
      </c>
    </row>
    <row r="158" spans="1:11" hidden="1" x14ac:dyDescent="0.3">
      <c r="B158">
        <v>115506.03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1</v>
      </c>
      <c r="C159">
        <f t="shared" si="2"/>
        <v>377.11999999999534</v>
      </c>
      <c r="D159" s="2">
        <v>1</v>
      </c>
    </row>
    <row r="160" spans="1:11" hidden="1" x14ac:dyDescent="0.3">
      <c r="B160">
        <v>115883.15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0</v>
      </c>
      <c r="C161">
        <f t="shared" si="2"/>
        <v>328.80000000000291</v>
      </c>
      <c r="D161" s="2">
        <v>1</v>
      </c>
    </row>
    <row r="162" spans="1:11" hidden="1" x14ac:dyDescent="0.3">
      <c r="B162">
        <v>116211.95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1</v>
      </c>
      <c r="C163">
        <f t="shared" si="2"/>
        <v>59.040000000008149</v>
      </c>
      <c r="D163" s="2">
        <v>1</v>
      </c>
    </row>
    <row r="164" spans="1:11" hidden="1" x14ac:dyDescent="0.3">
      <c r="B164">
        <v>116270.99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0</v>
      </c>
      <c r="C165">
        <f t="shared" si="2"/>
        <v>118.39999999999418</v>
      </c>
      <c r="D165" s="2">
        <v>1</v>
      </c>
    </row>
    <row r="166" spans="1:11" hidden="1" x14ac:dyDescent="0.3">
      <c r="B166">
        <v>116389.39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1</v>
      </c>
      <c r="C167">
        <f t="shared" si="2"/>
        <v>557.27999999999884</v>
      </c>
      <c r="D167" s="2">
        <v>1</v>
      </c>
    </row>
    <row r="168" spans="1:11" hidden="1" x14ac:dyDescent="0.3">
      <c r="B168">
        <v>116946.67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0</v>
      </c>
      <c r="C169">
        <f t="shared" si="2"/>
        <v>124.47999999999593</v>
      </c>
      <c r="D169" s="2">
        <v>1</v>
      </c>
    </row>
    <row r="170" spans="1:11" hidden="1" x14ac:dyDescent="0.3">
      <c r="B170">
        <v>117071.15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1</v>
      </c>
      <c r="C171">
        <f t="shared" si="2"/>
        <v>645.44000000000233</v>
      </c>
      <c r="D171" s="2">
        <v>1</v>
      </c>
    </row>
    <row r="172" spans="1:11" hidden="1" x14ac:dyDescent="0.3">
      <c r="B172">
        <v>117716.59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0</v>
      </c>
      <c r="C173">
        <f t="shared" si="2"/>
        <v>175.52000000000407</v>
      </c>
      <c r="D173" s="2">
        <v>1</v>
      </c>
    </row>
    <row r="174" spans="1:11" hidden="1" x14ac:dyDescent="0.3">
      <c r="B174">
        <v>117892.11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1</v>
      </c>
      <c r="C175">
        <f t="shared" si="2"/>
        <v>4196</v>
      </c>
      <c r="D175" s="2">
        <v>1</v>
      </c>
    </row>
    <row r="176" spans="1:11" hidden="1" x14ac:dyDescent="0.3">
      <c r="B176">
        <v>122088.11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0</v>
      </c>
      <c r="C177">
        <f t="shared" si="2"/>
        <v>325.60000000000582</v>
      </c>
      <c r="D177" s="2">
        <v>1</v>
      </c>
    </row>
    <row r="178" spans="1:11" hidden="1" x14ac:dyDescent="0.3">
      <c r="B178">
        <v>122413.71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1</v>
      </c>
      <c r="C179">
        <f t="shared" si="2"/>
        <v>648.47999999999593</v>
      </c>
      <c r="D179" s="2">
        <v>1</v>
      </c>
    </row>
    <row r="180" spans="1:11" hidden="1" x14ac:dyDescent="0.3">
      <c r="B180">
        <v>123062.19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2</v>
      </c>
      <c r="C181">
        <f t="shared" si="2"/>
        <v>3655.679999999993</v>
      </c>
      <c r="D181" s="2">
        <v>1</v>
      </c>
    </row>
    <row r="182" spans="1:11" hidden="1" x14ac:dyDescent="0.3">
      <c r="B182">
        <v>126717.87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1</v>
      </c>
      <c r="C183">
        <f t="shared" si="2"/>
        <v>3.3600000000005821</v>
      </c>
      <c r="D183" s="2">
        <v>1</v>
      </c>
    </row>
    <row r="184" spans="1:11" hidden="1" x14ac:dyDescent="0.3">
      <c r="B184">
        <v>126721.23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0</v>
      </c>
      <c r="C185">
        <f t="shared" si="2"/>
        <v>226.24000000000524</v>
      </c>
      <c r="D185" s="2">
        <v>1</v>
      </c>
    </row>
    <row r="186" spans="1:11" hidden="1" x14ac:dyDescent="0.3">
      <c r="B186">
        <v>126947.47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1</v>
      </c>
      <c r="C187">
        <f t="shared" si="2"/>
        <v>293.75999999999476</v>
      </c>
      <c r="D187" s="2">
        <v>1</v>
      </c>
    </row>
    <row r="188" spans="1:11" hidden="1" x14ac:dyDescent="0.3">
      <c r="B188">
        <v>127241.23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0</v>
      </c>
      <c r="C189">
        <f t="shared" si="2"/>
        <v>23948.270000000004</v>
      </c>
      <c r="D189" s="2">
        <v>1</v>
      </c>
    </row>
    <row r="190" spans="1:11" hidden="1" x14ac:dyDescent="0.3">
      <c r="B190">
        <v>151189.5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hidden="1" x14ac:dyDescent="0.3">
      <c r="D191" s="2"/>
    </row>
    <row r="192" spans="1:11" hidden="1" x14ac:dyDescent="0.3">
      <c r="D192" s="2"/>
    </row>
    <row r="193" spans="4:4" hidden="1" x14ac:dyDescent="0.3">
      <c r="D193" s="2"/>
    </row>
    <row r="194" spans="4:4" hidden="1" x14ac:dyDescent="0.3">
      <c r="D194" s="2"/>
    </row>
    <row r="195" spans="4:4" hidden="1" x14ac:dyDescent="0.3">
      <c r="D195" s="2"/>
    </row>
    <row r="196" spans="4:4" hidden="1" x14ac:dyDescent="0.3">
      <c r="D196" s="2"/>
    </row>
    <row r="197" spans="4:4" hidden="1" x14ac:dyDescent="0.3">
      <c r="D197" s="2"/>
    </row>
    <row r="198" spans="4:4" hidden="1" x14ac:dyDescent="0.3">
      <c r="D198" s="2"/>
    </row>
    <row r="199" spans="4:4" hidden="1" x14ac:dyDescent="0.3">
      <c r="D199" s="2"/>
    </row>
    <row r="200" spans="4:4" hidden="1" x14ac:dyDescent="0.3">
      <c r="D200" s="2"/>
    </row>
    <row r="201" spans="4:4" hidden="1" x14ac:dyDescent="0.3">
      <c r="D201" s="2"/>
    </row>
    <row r="202" spans="4:4" hidden="1" x14ac:dyDescent="0.3">
      <c r="D202" s="2"/>
    </row>
    <row r="203" spans="4:4" hidden="1" x14ac:dyDescent="0.3">
      <c r="D203" s="2"/>
    </row>
    <row r="204" spans="4:4" hidden="1" x14ac:dyDescent="0.3">
      <c r="D204" s="2"/>
    </row>
    <row r="205" spans="4:4" hidden="1" x14ac:dyDescent="0.3">
      <c r="D205" s="2"/>
    </row>
    <row r="206" spans="4:4" hidden="1" x14ac:dyDescent="0.3">
      <c r="D206" s="2"/>
    </row>
    <row r="207" spans="4:4" hidden="1" x14ac:dyDescent="0.3">
      <c r="D207" s="2"/>
    </row>
    <row r="208" spans="4:4" hidden="1" x14ac:dyDescent="0.3">
      <c r="D208" s="2"/>
    </row>
    <row r="209" spans="1:7" hidden="1" x14ac:dyDescent="0.3">
      <c r="D209" s="2"/>
    </row>
    <row r="210" spans="1:7" hidden="1" x14ac:dyDescent="0.3">
      <c r="D210" s="2"/>
    </row>
    <row r="215" spans="1:7" x14ac:dyDescent="0.3">
      <c r="A215" t="s">
        <v>1</v>
      </c>
      <c r="C215">
        <v>808.32</v>
      </c>
      <c r="D215">
        <f>COUNT(C215:C252)</f>
        <v>38</v>
      </c>
      <c r="E215">
        <f>AVERAGE(C215:C252)</f>
        <v>782.35105263157823</v>
      </c>
      <c r="F215">
        <f>STDEV(C215:C252)</f>
        <v>814.67090872854374</v>
      </c>
      <c r="G215">
        <f>F215/SQRT(D215)</f>
        <v>132.15707256783412</v>
      </c>
    </row>
    <row r="216" spans="1:7" x14ac:dyDescent="0.3">
      <c r="A216" t="s">
        <v>1</v>
      </c>
      <c r="C216">
        <v>2350.2399999999998</v>
      </c>
    </row>
    <row r="217" spans="1:7" x14ac:dyDescent="0.3">
      <c r="A217" t="s">
        <v>1</v>
      </c>
      <c r="C217">
        <v>61.760000000002037</v>
      </c>
    </row>
    <row r="218" spans="1:7" x14ac:dyDescent="0.3">
      <c r="A218" t="s">
        <v>1</v>
      </c>
      <c r="C218">
        <v>342.71999999999753</v>
      </c>
    </row>
    <row r="219" spans="1:7" x14ac:dyDescent="0.3">
      <c r="A219" t="s">
        <v>1</v>
      </c>
      <c r="C219">
        <v>1329.9200000000019</v>
      </c>
    </row>
    <row r="220" spans="1:7" x14ac:dyDescent="0.3">
      <c r="A220" t="s">
        <v>1</v>
      </c>
      <c r="C220">
        <v>550.07999999999811</v>
      </c>
    </row>
    <row r="221" spans="1:7" x14ac:dyDescent="0.3">
      <c r="A221" t="s">
        <v>1</v>
      </c>
      <c r="C221">
        <v>983.68000000000029</v>
      </c>
    </row>
    <row r="222" spans="1:7" x14ac:dyDescent="0.3">
      <c r="A222" t="s">
        <v>1</v>
      </c>
      <c r="C222">
        <v>420.79999999999927</v>
      </c>
    </row>
    <row r="223" spans="1:7" x14ac:dyDescent="0.3">
      <c r="A223" t="s">
        <v>1</v>
      </c>
      <c r="C223">
        <v>2479.3600000000006</v>
      </c>
    </row>
    <row r="224" spans="1:7" x14ac:dyDescent="0.3">
      <c r="A224" t="s">
        <v>1</v>
      </c>
      <c r="C224">
        <v>276</v>
      </c>
    </row>
    <row r="225" spans="1:3" x14ac:dyDescent="0.3">
      <c r="A225" t="s">
        <v>1</v>
      </c>
      <c r="C225">
        <v>1005.760000000002</v>
      </c>
    </row>
    <row r="226" spans="1:3" x14ac:dyDescent="0.3">
      <c r="A226" t="s">
        <v>1</v>
      </c>
      <c r="C226">
        <v>12</v>
      </c>
    </row>
    <row r="227" spans="1:3" x14ac:dyDescent="0.3">
      <c r="A227" t="s">
        <v>1</v>
      </c>
      <c r="C227">
        <v>824.95999999999913</v>
      </c>
    </row>
    <row r="228" spans="1:3" x14ac:dyDescent="0.3">
      <c r="A228" t="s">
        <v>1</v>
      </c>
      <c r="C228">
        <v>846.72000000000116</v>
      </c>
    </row>
    <row r="229" spans="1:3" x14ac:dyDescent="0.3">
      <c r="A229" t="s">
        <v>1</v>
      </c>
      <c r="C229">
        <v>692</v>
      </c>
    </row>
    <row r="230" spans="1:3" x14ac:dyDescent="0.3">
      <c r="A230" t="s">
        <v>1</v>
      </c>
      <c r="C230">
        <v>545.11999999999534</v>
      </c>
    </row>
    <row r="231" spans="1:3" x14ac:dyDescent="0.3">
      <c r="A231" t="s">
        <v>1</v>
      </c>
      <c r="C231">
        <v>1630.2399999999907</v>
      </c>
    </row>
    <row r="232" spans="1:3" x14ac:dyDescent="0.3">
      <c r="A232" t="s">
        <v>1</v>
      </c>
      <c r="C232">
        <v>482.72000000000116</v>
      </c>
    </row>
    <row r="233" spans="1:3" x14ac:dyDescent="0.3">
      <c r="A233" t="s">
        <v>1</v>
      </c>
      <c r="C233">
        <v>1212.4799999999959</v>
      </c>
    </row>
    <row r="234" spans="1:3" x14ac:dyDescent="0.3">
      <c r="A234" t="s">
        <v>1</v>
      </c>
      <c r="C234">
        <v>0</v>
      </c>
    </row>
    <row r="235" spans="1:3" x14ac:dyDescent="0.3">
      <c r="A235" t="s">
        <v>1</v>
      </c>
      <c r="C235">
        <v>19.19999999999709</v>
      </c>
    </row>
    <row r="236" spans="1:3" x14ac:dyDescent="0.3">
      <c r="A236" t="s">
        <v>1</v>
      </c>
      <c r="C236">
        <v>684.16000000000349</v>
      </c>
    </row>
    <row r="237" spans="1:3" x14ac:dyDescent="0.3">
      <c r="A237" t="s">
        <v>1</v>
      </c>
      <c r="C237">
        <v>613.17999999999302</v>
      </c>
    </row>
    <row r="238" spans="1:3" x14ac:dyDescent="0.3">
      <c r="A238" t="s">
        <v>1</v>
      </c>
      <c r="C238">
        <v>1036.9600000000064</v>
      </c>
    </row>
    <row r="239" spans="1:3" x14ac:dyDescent="0.3">
      <c r="A239" t="s">
        <v>1</v>
      </c>
      <c r="C239">
        <v>148.16000000000349</v>
      </c>
    </row>
    <row r="240" spans="1:3" x14ac:dyDescent="0.3">
      <c r="A240" t="s">
        <v>1</v>
      </c>
      <c r="C240">
        <v>537.27999999999884</v>
      </c>
    </row>
    <row r="241" spans="1:7" x14ac:dyDescent="0.3">
      <c r="A241" t="s">
        <v>1</v>
      </c>
      <c r="C241">
        <v>138.55999999999767</v>
      </c>
    </row>
    <row r="242" spans="1:7" x14ac:dyDescent="0.3">
      <c r="A242" t="s">
        <v>1</v>
      </c>
      <c r="C242">
        <v>686.55999999999767</v>
      </c>
    </row>
    <row r="243" spans="1:7" x14ac:dyDescent="0.3">
      <c r="A243" t="s">
        <v>1</v>
      </c>
      <c r="C243">
        <v>703.68000000000757</v>
      </c>
    </row>
    <row r="244" spans="1:7" x14ac:dyDescent="0.3">
      <c r="A244" t="s">
        <v>1</v>
      </c>
      <c r="C244">
        <v>1526.2399999999907</v>
      </c>
    </row>
    <row r="245" spans="1:7" x14ac:dyDescent="0.3">
      <c r="A245" t="s">
        <v>1</v>
      </c>
      <c r="C245">
        <v>377.11999999999534</v>
      </c>
    </row>
    <row r="246" spans="1:7" x14ac:dyDescent="0.3">
      <c r="A246" t="s">
        <v>1</v>
      </c>
      <c r="C246">
        <v>59.040000000008149</v>
      </c>
    </row>
    <row r="247" spans="1:7" x14ac:dyDescent="0.3">
      <c r="A247" t="s">
        <v>1</v>
      </c>
      <c r="C247">
        <v>557.27999999999884</v>
      </c>
    </row>
    <row r="248" spans="1:7" x14ac:dyDescent="0.3">
      <c r="A248" t="s">
        <v>1</v>
      </c>
      <c r="C248">
        <v>645.44000000000233</v>
      </c>
    </row>
    <row r="249" spans="1:7" x14ac:dyDescent="0.3">
      <c r="A249" t="s">
        <v>1</v>
      </c>
      <c r="C249">
        <v>4196</v>
      </c>
    </row>
    <row r="250" spans="1:7" x14ac:dyDescent="0.3">
      <c r="A250" t="s">
        <v>1</v>
      </c>
      <c r="C250">
        <v>648.47999999999593</v>
      </c>
    </row>
    <row r="251" spans="1:7" x14ac:dyDescent="0.3">
      <c r="A251" t="s">
        <v>1</v>
      </c>
      <c r="C251">
        <v>3.3600000000005821</v>
      </c>
    </row>
    <row r="252" spans="1:7" x14ac:dyDescent="0.3">
      <c r="A252" t="s">
        <v>1</v>
      </c>
      <c r="C252">
        <v>293.75999999999476</v>
      </c>
    </row>
    <row r="253" spans="1:7" x14ac:dyDescent="0.3">
      <c r="A253" t="s">
        <v>3</v>
      </c>
      <c r="C253">
        <v>48.159999999999968</v>
      </c>
      <c r="D253">
        <f>COUNT(C253:C262)</f>
        <v>10</v>
      </c>
      <c r="E253">
        <f>AVERAGE(C253:C262)</f>
        <v>34.912000000001363</v>
      </c>
      <c r="F253">
        <f>STDEV(C253:C262)</f>
        <v>13.466175568600903</v>
      </c>
      <c r="G253">
        <f>F253/SQRT(D253)</f>
        <v>4.2583786168491855</v>
      </c>
    </row>
    <row r="254" spans="1:7" x14ac:dyDescent="0.3">
      <c r="A254" t="s">
        <v>3</v>
      </c>
      <c r="C254">
        <v>16</v>
      </c>
    </row>
    <row r="255" spans="1:7" x14ac:dyDescent="0.3">
      <c r="A255" t="s">
        <v>3</v>
      </c>
      <c r="C255">
        <v>29.760000000002037</v>
      </c>
    </row>
    <row r="256" spans="1:7" x14ac:dyDescent="0.3">
      <c r="A256" t="s">
        <v>3</v>
      </c>
      <c r="C256">
        <v>40.639999999999418</v>
      </c>
    </row>
    <row r="257" spans="1:7" x14ac:dyDescent="0.3">
      <c r="A257" t="s">
        <v>3</v>
      </c>
      <c r="C257">
        <v>19.200000000011642</v>
      </c>
    </row>
    <row r="258" spans="1:7" x14ac:dyDescent="0.3">
      <c r="A258" t="s">
        <v>3</v>
      </c>
      <c r="C258">
        <v>27.520000000004075</v>
      </c>
    </row>
    <row r="259" spans="1:7" x14ac:dyDescent="0.3">
      <c r="A259" t="s">
        <v>3</v>
      </c>
      <c r="C259">
        <v>59.360000000000582</v>
      </c>
    </row>
    <row r="260" spans="1:7" x14ac:dyDescent="0.3">
      <c r="A260" t="s">
        <v>3</v>
      </c>
      <c r="C260">
        <v>43.679999999993015</v>
      </c>
    </row>
    <row r="261" spans="1:7" x14ac:dyDescent="0.3">
      <c r="A261" t="s">
        <v>3</v>
      </c>
      <c r="C261">
        <v>37.440000000002328</v>
      </c>
    </row>
    <row r="262" spans="1:7" x14ac:dyDescent="0.3">
      <c r="A262" t="s">
        <v>3</v>
      </c>
      <c r="C262">
        <v>27.360000000000582</v>
      </c>
    </row>
    <row r="263" spans="1:7" x14ac:dyDescent="0.3">
      <c r="A263" t="s">
        <v>4</v>
      </c>
      <c r="C263">
        <v>51.840000000000032</v>
      </c>
      <c r="D263">
        <f>COUNT(C263:C272)</f>
        <v>10</v>
      </c>
      <c r="E263">
        <f>AVERAGE(C263:C272)</f>
        <v>53.967999999999293</v>
      </c>
      <c r="F263">
        <f>STDEV(C263:C272)</f>
        <v>31.357374039716792</v>
      </c>
      <c r="G263">
        <f>F263/SQRT(D263)</f>
        <v>9.9160723407340292</v>
      </c>
    </row>
    <row r="264" spans="1:7" x14ac:dyDescent="0.3">
      <c r="A264" t="s">
        <v>4</v>
      </c>
      <c r="C264">
        <v>28</v>
      </c>
    </row>
    <row r="265" spans="1:7" x14ac:dyDescent="0.3">
      <c r="A265" t="s">
        <v>4</v>
      </c>
      <c r="C265">
        <v>78.719999999997526</v>
      </c>
    </row>
    <row r="266" spans="1:7" x14ac:dyDescent="0.3">
      <c r="A266" t="s">
        <v>4</v>
      </c>
      <c r="C266">
        <v>116.16000000000349</v>
      </c>
    </row>
    <row r="267" spans="1:7" x14ac:dyDescent="0.3">
      <c r="A267" t="s">
        <v>4</v>
      </c>
      <c r="C267">
        <v>21.599999999991269</v>
      </c>
    </row>
    <row r="268" spans="1:7" x14ac:dyDescent="0.3">
      <c r="A268" t="s">
        <v>4</v>
      </c>
      <c r="C268">
        <v>40</v>
      </c>
    </row>
    <row r="269" spans="1:7" x14ac:dyDescent="0.3">
      <c r="A269" t="s">
        <v>4</v>
      </c>
      <c r="C269">
        <v>29.760000000009313</v>
      </c>
    </row>
    <row r="270" spans="1:7" x14ac:dyDescent="0.3">
      <c r="A270" t="s">
        <v>4</v>
      </c>
      <c r="C270">
        <v>77.759999999994761</v>
      </c>
    </row>
    <row r="271" spans="1:7" x14ac:dyDescent="0.3">
      <c r="A271" t="s">
        <v>4</v>
      </c>
      <c r="C271">
        <v>72.639999999999418</v>
      </c>
    </row>
    <row r="272" spans="1:7" x14ac:dyDescent="0.3">
      <c r="A272" t="s">
        <v>4</v>
      </c>
      <c r="C272">
        <v>23.19999999999709</v>
      </c>
    </row>
    <row r="273" spans="1:7" x14ac:dyDescent="0.3">
      <c r="A273" t="s">
        <v>5</v>
      </c>
      <c r="C273">
        <v>13594.56</v>
      </c>
      <c r="D273">
        <f>COUNT(C273:C282)</f>
        <v>10</v>
      </c>
      <c r="E273">
        <f>AVERAGE(C273:C282)</f>
        <v>8827.7970000000023</v>
      </c>
      <c r="F273">
        <f>STDEV(C273:C282)</f>
        <v>6651.4623295968213</v>
      </c>
      <c r="G273">
        <f>F273/SQRT(D273)</f>
        <v>2103.3770732335552</v>
      </c>
    </row>
    <row r="274" spans="1:7" x14ac:dyDescent="0.3">
      <c r="A274" t="s">
        <v>5</v>
      </c>
      <c r="C274">
        <v>3383.5200000000004</v>
      </c>
    </row>
    <row r="275" spans="1:7" x14ac:dyDescent="0.3">
      <c r="A275" t="s">
        <v>5</v>
      </c>
      <c r="C275">
        <v>24328.959999999999</v>
      </c>
    </row>
    <row r="276" spans="1:7" x14ac:dyDescent="0.3">
      <c r="A276" t="s">
        <v>5</v>
      </c>
      <c r="C276">
        <v>13079.370000000003</v>
      </c>
    </row>
    <row r="277" spans="1:7" x14ac:dyDescent="0.3">
      <c r="A277" t="s">
        <v>5</v>
      </c>
      <c r="C277">
        <v>7905.1199999999953</v>
      </c>
    </row>
    <row r="278" spans="1:7" x14ac:dyDescent="0.3">
      <c r="A278" t="s">
        <v>5</v>
      </c>
      <c r="C278">
        <v>2963.3600000000006</v>
      </c>
    </row>
    <row r="279" spans="1:7" x14ac:dyDescent="0.3">
      <c r="A279" t="s">
        <v>5</v>
      </c>
      <c r="C279">
        <v>7784</v>
      </c>
    </row>
    <row r="280" spans="1:7" x14ac:dyDescent="0.3">
      <c r="A280" t="s">
        <v>5</v>
      </c>
      <c r="C280">
        <v>7397.9600000000064</v>
      </c>
    </row>
    <row r="281" spans="1:7" x14ac:dyDescent="0.3">
      <c r="A281" t="s">
        <v>5</v>
      </c>
      <c r="C281">
        <v>4596.8000000000029</v>
      </c>
    </row>
    <row r="282" spans="1:7" x14ac:dyDescent="0.3">
      <c r="A282" t="s">
        <v>5</v>
      </c>
      <c r="C282">
        <v>3244.320000000007</v>
      </c>
    </row>
    <row r="283" spans="1:7" x14ac:dyDescent="0.3">
      <c r="A283" t="s">
        <v>2</v>
      </c>
      <c r="C283">
        <v>269.92000000000189</v>
      </c>
      <c r="D283">
        <f>COUNT(C283:C285)</f>
        <v>3</v>
      </c>
      <c r="E283">
        <f>AVERAGE(C283:C285)</f>
        <v>1359.3066666666648</v>
      </c>
      <c r="F283">
        <f>STDEV(C283:C285)</f>
        <v>1989.5867170177116</v>
      </c>
      <c r="G283">
        <f>F283/SQRT(D283)</f>
        <v>1148.6884266462796</v>
      </c>
    </row>
    <row r="284" spans="1:7" x14ac:dyDescent="0.3">
      <c r="A284" t="s">
        <v>2</v>
      </c>
      <c r="C284">
        <v>152.31999999999971</v>
      </c>
    </row>
    <row r="285" spans="1:7" x14ac:dyDescent="0.3">
      <c r="A285" t="s">
        <v>2</v>
      </c>
      <c r="C285">
        <v>3655.679999999993</v>
      </c>
    </row>
    <row r="286" spans="1:7" x14ac:dyDescent="0.3">
      <c r="A286" t="s">
        <v>0</v>
      </c>
      <c r="C286">
        <v>328.47999999999956</v>
      </c>
      <c r="D286">
        <f>COUNT(C286:C308)</f>
        <v>23</v>
      </c>
      <c r="E286">
        <f>AVERAGE(C286:C308)</f>
        <v>185.53043478260889</v>
      </c>
      <c r="F286">
        <f>STDEV(C286:C308)</f>
        <v>141.44322354275675</v>
      </c>
      <c r="G286">
        <f>F286/SQRT(D286)</f>
        <v>29.492950879361771</v>
      </c>
    </row>
    <row r="287" spans="1:7" x14ac:dyDescent="0.3">
      <c r="A287" t="s">
        <v>0</v>
      </c>
      <c r="C287">
        <v>206.72000000000116</v>
      </c>
    </row>
    <row r="288" spans="1:7" x14ac:dyDescent="0.3">
      <c r="A288" t="s">
        <v>0</v>
      </c>
      <c r="C288">
        <v>117.27999999999884</v>
      </c>
    </row>
    <row r="289" spans="1:3" x14ac:dyDescent="0.3">
      <c r="A289" t="s">
        <v>0</v>
      </c>
      <c r="C289">
        <v>89.119999999998981</v>
      </c>
    </row>
    <row r="290" spans="1:3" x14ac:dyDescent="0.3">
      <c r="A290" t="s">
        <v>0</v>
      </c>
      <c r="C290">
        <v>356.80000000000291</v>
      </c>
    </row>
    <row r="291" spans="1:3" x14ac:dyDescent="0.3">
      <c r="A291" t="s">
        <v>0</v>
      </c>
      <c r="C291">
        <v>322.07999999999447</v>
      </c>
    </row>
    <row r="292" spans="1:3" x14ac:dyDescent="0.3">
      <c r="A292" t="s">
        <v>0</v>
      </c>
      <c r="C292">
        <v>618.72000000000116</v>
      </c>
    </row>
    <row r="293" spans="1:3" x14ac:dyDescent="0.3">
      <c r="A293" t="s">
        <v>0</v>
      </c>
      <c r="C293">
        <v>194.55999999999767</v>
      </c>
    </row>
    <row r="294" spans="1:3" x14ac:dyDescent="0.3">
      <c r="A294" t="s">
        <v>0</v>
      </c>
      <c r="C294">
        <v>60.640000000006694</v>
      </c>
    </row>
    <row r="295" spans="1:3" x14ac:dyDescent="0.3">
      <c r="A295" t="s">
        <v>0</v>
      </c>
      <c r="C295">
        <v>77.599999999991269</v>
      </c>
    </row>
    <row r="296" spans="1:3" x14ac:dyDescent="0.3">
      <c r="A296" t="s">
        <v>0</v>
      </c>
      <c r="C296">
        <v>142.40000000000873</v>
      </c>
    </row>
    <row r="297" spans="1:3" x14ac:dyDescent="0.3">
      <c r="A297" t="s">
        <v>0</v>
      </c>
      <c r="C297">
        <v>74.720000000001164</v>
      </c>
    </row>
    <row r="298" spans="1:3" x14ac:dyDescent="0.3">
      <c r="A298" t="s">
        <v>0</v>
      </c>
      <c r="C298">
        <v>179.83999999999651</v>
      </c>
    </row>
    <row r="299" spans="1:3" x14ac:dyDescent="0.3">
      <c r="A299" t="s">
        <v>0</v>
      </c>
      <c r="C299">
        <v>51.519999999989523</v>
      </c>
    </row>
    <row r="300" spans="1:3" x14ac:dyDescent="0.3">
      <c r="A300" t="s">
        <v>0</v>
      </c>
      <c r="C300">
        <v>49.440000000002328</v>
      </c>
    </row>
    <row r="301" spans="1:3" x14ac:dyDescent="0.3">
      <c r="A301" t="s">
        <v>0</v>
      </c>
      <c r="C301">
        <v>95.680000000007567</v>
      </c>
    </row>
    <row r="302" spans="1:3" x14ac:dyDescent="0.3">
      <c r="A302" t="s">
        <v>0</v>
      </c>
      <c r="C302">
        <v>2.5599999999976717</v>
      </c>
    </row>
    <row r="303" spans="1:3" x14ac:dyDescent="0.3">
      <c r="A303" t="s">
        <v>0</v>
      </c>
      <c r="C303">
        <v>328.80000000000291</v>
      </c>
    </row>
    <row r="304" spans="1:3" x14ac:dyDescent="0.3">
      <c r="A304" t="s">
        <v>0</v>
      </c>
      <c r="C304">
        <v>118.39999999999418</v>
      </c>
    </row>
    <row r="305" spans="1:11" x14ac:dyDescent="0.3">
      <c r="A305" t="s">
        <v>0</v>
      </c>
      <c r="C305">
        <v>124.47999999999593</v>
      </c>
    </row>
    <row r="306" spans="1:11" x14ac:dyDescent="0.3">
      <c r="A306" t="s">
        <v>0</v>
      </c>
      <c r="C306">
        <v>175.52000000000407</v>
      </c>
    </row>
    <row r="307" spans="1:11" x14ac:dyDescent="0.3">
      <c r="A307" t="s">
        <v>0</v>
      </c>
      <c r="C307">
        <v>325.60000000000582</v>
      </c>
    </row>
    <row r="308" spans="1:11" x14ac:dyDescent="0.3">
      <c r="A308" t="s">
        <v>0</v>
      </c>
      <c r="C308">
        <v>226.24000000000524</v>
      </c>
    </row>
    <row r="310" spans="1:11" x14ac:dyDescent="0.3">
      <c r="K310" t="s">
        <v>6</v>
      </c>
    </row>
    <row r="311" spans="1:11" x14ac:dyDescent="0.3">
      <c r="E311" t="s">
        <v>22</v>
      </c>
      <c r="F311" t="s">
        <v>7</v>
      </c>
      <c r="G311">
        <v>38</v>
      </c>
      <c r="H311">
        <v>782.35105263157823</v>
      </c>
      <c r="I311">
        <v>814.67090872854374</v>
      </c>
      <c r="J311">
        <v>132.15707256783412</v>
      </c>
      <c r="K311">
        <f>G311*H311</f>
        <v>29729.339999999971</v>
      </c>
    </row>
    <row r="312" spans="1:11" x14ac:dyDescent="0.3">
      <c r="E312" t="s">
        <v>22</v>
      </c>
      <c r="F312" t="s">
        <v>8</v>
      </c>
      <c r="G312">
        <v>10</v>
      </c>
      <c r="H312">
        <v>34.912000000001363</v>
      </c>
      <c r="I312">
        <v>13.466175568600903</v>
      </c>
      <c r="J312">
        <v>4.2583786168491855</v>
      </c>
      <c r="K312">
        <f t="shared" ref="K312:K316" si="3">G312*H312</f>
        <v>349.12000000001365</v>
      </c>
    </row>
    <row r="313" spans="1:11" x14ac:dyDescent="0.3">
      <c r="E313" t="s">
        <v>22</v>
      </c>
      <c r="F313" t="s">
        <v>9</v>
      </c>
      <c r="G313">
        <v>10</v>
      </c>
      <c r="H313">
        <v>53.967999999999293</v>
      </c>
      <c r="I313">
        <v>31.357374039716792</v>
      </c>
      <c r="J313">
        <v>9.9160723407340292</v>
      </c>
      <c r="K313">
        <f t="shared" si="3"/>
        <v>539.6799999999929</v>
      </c>
    </row>
    <row r="314" spans="1:11" x14ac:dyDescent="0.3">
      <c r="E314" t="s">
        <v>22</v>
      </c>
      <c r="F314" t="s">
        <v>10</v>
      </c>
      <c r="G314">
        <v>10</v>
      </c>
      <c r="H314">
        <v>8827.7970000000023</v>
      </c>
      <c r="I314">
        <v>6651.4623295968213</v>
      </c>
      <c r="J314">
        <v>2103.3770732335552</v>
      </c>
      <c r="K314">
        <f t="shared" si="3"/>
        <v>88277.97000000003</v>
      </c>
    </row>
    <row r="315" spans="1:11" x14ac:dyDescent="0.3">
      <c r="E315" t="s">
        <v>22</v>
      </c>
      <c r="F315" t="s">
        <v>11</v>
      </c>
      <c r="G315">
        <v>3</v>
      </c>
      <c r="H315">
        <v>1359.3066666666648</v>
      </c>
      <c r="I315">
        <v>1989.5867170177116</v>
      </c>
      <c r="J315">
        <v>1148.6884266462796</v>
      </c>
      <c r="K315">
        <f t="shared" si="3"/>
        <v>4077.9199999999946</v>
      </c>
    </row>
    <row r="316" spans="1:11" x14ac:dyDescent="0.3">
      <c r="E316" t="s">
        <v>22</v>
      </c>
      <c r="F316" t="s">
        <v>12</v>
      </c>
      <c r="G316">
        <v>23</v>
      </c>
      <c r="H316">
        <v>185.53043478260889</v>
      </c>
      <c r="I316">
        <v>141.44322354275675</v>
      </c>
      <c r="J316">
        <v>29.492950879361771</v>
      </c>
      <c r="K316">
        <f t="shared" si="3"/>
        <v>4267.2000000000044</v>
      </c>
    </row>
    <row r="317" spans="1:11" x14ac:dyDescent="0.3">
      <c r="K317">
        <f>SUM(K311:K316)</f>
        <v>127241.23000000001</v>
      </c>
    </row>
  </sheetData>
  <autoFilter ref="D1:D210">
    <filterColumn colId="0">
      <filters>
        <filter val="1"/>
      </filters>
    </filterColumn>
  </autoFilter>
  <sortState ref="A215:C309">
    <sortCondition ref="A215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16"/>
  <sheetViews>
    <sheetView topLeftCell="A188" workbookViewId="0">
      <selection activeCell="E210" sqref="E210:K215"/>
    </sheetView>
  </sheetViews>
  <sheetFormatPr defaultRowHeight="14.4" x14ac:dyDescent="0.3"/>
  <cols>
    <col min="1" max="1" width="13.21875" customWidth="1"/>
    <col min="2" max="2" width="9" bestFit="1" customWidth="1"/>
    <col min="3" max="3" width="10.6640625" bestFit="1" customWidth="1"/>
    <col min="4" max="4" width="9.21875" bestFit="1" customWidth="1"/>
    <col min="7" max="7" width="8.5546875" bestFit="1" customWidth="1"/>
    <col min="8" max="8" width="8.21875" bestFit="1" customWidth="1"/>
    <col min="11" max="11" width="12" bestFit="1" customWidth="1"/>
  </cols>
  <sheetData>
    <row r="1" spans="1:11" x14ac:dyDescent="0.3">
      <c r="A1" t="s">
        <v>0</v>
      </c>
      <c r="C1">
        <f>B2</f>
        <v>138.88</v>
      </c>
      <c r="D1" s="2">
        <v>1</v>
      </c>
    </row>
    <row r="2" spans="1:11" hidden="1" x14ac:dyDescent="0.3">
      <c r="B2">
        <v>138.88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786.72</v>
      </c>
      <c r="D3" s="2">
        <v>1</v>
      </c>
    </row>
    <row r="4" spans="1:11" hidden="1" x14ac:dyDescent="0.3">
      <c r="B4">
        <v>925.6</v>
      </c>
      <c r="C4">
        <f t="shared" ref="C4:C63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3</v>
      </c>
      <c r="C5">
        <f t="shared" si="0"/>
        <v>57.919999999999959</v>
      </c>
      <c r="D5" s="2">
        <v>1</v>
      </c>
    </row>
    <row r="6" spans="1:11" hidden="1" x14ac:dyDescent="0.3">
      <c r="B6">
        <v>983.52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4</v>
      </c>
      <c r="C7">
        <f t="shared" si="0"/>
        <v>133.92000000000007</v>
      </c>
      <c r="D7" s="2">
        <v>1</v>
      </c>
    </row>
    <row r="8" spans="1:11" hidden="1" x14ac:dyDescent="0.3">
      <c r="B8">
        <v>1117.44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84.480000000000018</v>
      </c>
      <c r="D9" s="2">
        <v>1</v>
      </c>
    </row>
    <row r="10" spans="1:11" hidden="1" x14ac:dyDescent="0.3">
      <c r="B10">
        <v>1201.92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3</v>
      </c>
      <c r="C11">
        <f t="shared" si="0"/>
        <v>40</v>
      </c>
      <c r="D11" s="2">
        <v>1</v>
      </c>
    </row>
    <row r="12" spans="1:11" hidden="1" x14ac:dyDescent="0.3">
      <c r="B12">
        <v>1241.92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4</v>
      </c>
      <c r="C13">
        <f t="shared" si="0"/>
        <v>79.199999999999818</v>
      </c>
      <c r="D13" s="2">
        <v>1</v>
      </c>
    </row>
    <row r="14" spans="1:11" hidden="1" x14ac:dyDescent="0.3">
      <c r="B14">
        <v>1321.12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</row>
    <row r="15" spans="1:11" x14ac:dyDescent="0.3">
      <c r="A15" t="s">
        <v>5</v>
      </c>
      <c r="C15">
        <f t="shared" si="0"/>
        <v>6393.29</v>
      </c>
      <c r="D15" s="2">
        <v>1</v>
      </c>
    </row>
    <row r="16" spans="1:11" hidden="1" x14ac:dyDescent="0.3">
      <c r="B16">
        <v>7714.41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1889.4400000000005</v>
      </c>
      <c r="D17" s="2">
        <v>1</v>
      </c>
    </row>
    <row r="18" spans="1:11" hidden="1" x14ac:dyDescent="0.3">
      <c r="B18">
        <v>9603.85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3</v>
      </c>
      <c r="C19">
        <f t="shared" si="0"/>
        <v>63.199999999998909</v>
      </c>
      <c r="D19" s="2">
        <v>1</v>
      </c>
    </row>
    <row r="20" spans="1:11" hidden="1" x14ac:dyDescent="0.3">
      <c r="B20">
        <v>9667.0499999999993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4</v>
      </c>
      <c r="C21">
        <f t="shared" si="0"/>
        <v>62.880000000001019</v>
      </c>
      <c r="D21" s="2">
        <v>1</v>
      </c>
    </row>
    <row r="22" spans="1:11" hidden="1" x14ac:dyDescent="0.3">
      <c r="B22">
        <v>9729.93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5</v>
      </c>
      <c r="C23">
        <f t="shared" si="0"/>
        <v>3311.6800000000003</v>
      </c>
      <c r="D23" s="2">
        <v>1</v>
      </c>
    </row>
    <row r="24" spans="1:11" hidden="1" x14ac:dyDescent="0.3">
      <c r="B24">
        <v>13041.61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1971.1999999999989</v>
      </c>
      <c r="D25" s="2">
        <v>1</v>
      </c>
    </row>
    <row r="26" spans="1:11" hidden="1" x14ac:dyDescent="0.3">
      <c r="B26">
        <v>15012.81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3</v>
      </c>
      <c r="C27">
        <f t="shared" si="0"/>
        <v>35.680000000000291</v>
      </c>
      <c r="D27" s="2">
        <v>1</v>
      </c>
    </row>
    <row r="28" spans="1:11" hidden="1" x14ac:dyDescent="0.3">
      <c r="B28">
        <v>15048.49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4</v>
      </c>
      <c r="C29">
        <f t="shared" si="0"/>
        <v>22.559999999999491</v>
      </c>
      <c r="D29" s="2">
        <v>1</v>
      </c>
    </row>
    <row r="30" spans="1:11" hidden="1" x14ac:dyDescent="0.3">
      <c r="B30">
        <v>15071.05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5</v>
      </c>
      <c r="C31">
        <f t="shared" si="0"/>
        <v>2250.7200000000012</v>
      </c>
      <c r="D31" s="2">
        <v>1</v>
      </c>
    </row>
    <row r="32" spans="1:11" hidden="1" x14ac:dyDescent="0.3">
      <c r="B32">
        <v>17321.77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1</v>
      </c>
      <c r="C33">
        <f t="shared" si="0"/>
        <v>1928.7900000000009</v>
      </c>
      <c r="D33" s="2">
        <v>1</v>
      </c>
    </row>
    <row r="34" spans="1:11" hidden="1" x14ac:dyDescent="0.3">
      <c r="B34">
        <v>19250.560000000001</v>
      </c>
      <c r="C34"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3</v>
      </c>
      <c r="C35">
        <f>B36-B34</f>
        <v>36.959999999999127</v>
      </c>
      <c r="D35" s="2">
        <v>1</v>
      </c>
    </row>
    <row r="36" spans="1:11" hidden="1" x14ac:dyDescent="0.3">
      <c r="B36">
        <v>19287.52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4</v>
      </c>
      <c r="C37">
        <f t="shared" si="0"/>
        <v>19.680000000000291</v>
      </c>
      <c r="D37" s="2">
        <v>1</v>
      </c>
    </row>
    <row r="38" spans="1:11" hidden="1" x14ac:dyDescent="0.3">
      <c r="B38">
        <v>19307.2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5</v>
      </c>
      <c r="C39">
        <f t="shared" si="0"/>
        <v>2768.16</v>
      </c>
      <c r="D39" s="2">
        <v>1</v>
      </c>
    </row>
    <row r="40" spans="1:11" hidden="1" x14ac:dyDescent="0.3">
      <c r="B40">
        <v>22075.360000000001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1341.7599999999984</v>
      </c>
      <c r="D41" s="2">
        <v>1</v>
      </c>
    </row>
    <row r="42" spans="1:11" hidden="1" x14ac:dyDescent="0.3">
      <c r="B42">
        <v>23417.119999999999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3</v>
      </c>
      <c r="C43">
        <f t="shared" si="0"/>
        <v>25.920000000001892</v>
      </c>
      <c r="D43" s="2">
        <v>1</v>
      </c>
    </row>
    <row r="44" spans="1:11" hidden="1" x14ac:dyDescent="0.3">
      <c r="B44">
        <v>23443.040000000001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4</v>
      </c>
      <c r="C45">
        <f t="shared" si="0"/>
        <v>24.639999999999418</v>
      </c>
      <c r="D45" s="2">
        <v>1</v>
      </c>
    </row>
    <row r="46" spans="1:11" hidden="1" x14ac:dyDescent="0.3">
      <c r="B46">
        <v>23467.68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5</v>
      </c>
      <c r="C47">
        <f t="shared" si="0"/>
        <v>3219.84</v>
      </c>
      <c r="D47" s="2">
        <v>1</v>
      </c>
    </row>
    <row r="48" spans="1:11" hidden="1" x14ac:dyDescent="0.3">
      <c r="B48">
        <v>26687.52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0"/>
        <v>161.11999999999898</v>
      </c>
      <c r="D49" s="2">
        <v>1</v>
      </c>
    </row>
    <row r="50" spans="1:11" hidden="1" x14ac:dyDescent="0.3">
      <c r="B50">
        <v>26848.639999999999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0</v>
      </c>
      <c r="C51">
        <f t="shared" si="0"/>
        <v>660.79999999999927</v>
      </c>
      <c r="D51" s="2">
        <v>1</v>
      </c>
    </row>
    <row r="52" spans="1:11" hidden="1" x14ac:dyDescent="0.3">
      <c r="B52">
        <v>27509.439999999999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1</v>
      </c>
      <c r="C53">
        <f t="shared" si="0"/>
        <v>1136.3199999999997</v>
      </c>
      <c r="D53" s="2">
        <v>1</v>
      </c>
    </row>
    <row r="54" spans="1:11" hidden="1" x14ac:dyDescent="0.3">
      <c r="B54">
        <v>28645.759999999998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3</v>
      </c>
      <c r="C55">
        <f t="shared" si="0"/>
        <v>83.200000000000728</v>
      </c>
      <c r="D55" s="2">
        <v>1</v>
      </c>
    </row>
    <row r="56" spans="1:11" hidden="1" x14ac:dyDescent="0.3">
      <c r="B56">
        <v>28728.959999999999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4</v>
      </c>
      <c r="C57">
        <f t="shared" si="0"/>
        <v>56.159999999999854</v>
      </c>
      <c r="D57" s="2">
        <v>1</v>
      </c>
    </row>
    <row r="58" spans="1:11" hidden="1" x14ac:dyDescent="0.3">
      <c r="B58">
        <v>28785.119999999999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5</v>
      </c>
      <c r="C59">
        <f t="shared" si="0"/>
        <v>3275.0400000000009</v>
      </c>
      <c r="D59" s="2">
        <v>1</v>
      </c>
    </row>
    <row r="60" spans="1:11" hidden="1" x14ac:dyDescent="0.3">
      <c r="B60">
        <v>32060.16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489.43999999999869</v>
      </c>
      <c r="D61" s="2">
        <v>1</v>
      </c>
    </row>
    <row r="62" spans="1:11" hidden="1" x14ac:dyDescent="0.3">
      <c r="B62">
        <v>32549.599999999999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3</v>
      </c>
      <c r="C63">
        <f t="shared" si="0"/>
        <v>30.720000000001164</v>
      </c>
      <c r="D63" s="2">
        <v>1</v>
      </c>
    </row>
    <row r="64" spans="1:11" hidden="1" x14ac:dyDescent="0.3">
      <c r="B64">
        <v>32580.32</v>
      </c>
      <c r="C64">
        <f>B67-B63</f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4</v>
      </c>
      <c r="C65">
        <f>B66-B64</f>
        <v>11.680000000000291</v>
      </c>
      <c r="D65" s="2">
        <v>1</v>
      </c>
      <c r="E65" s="1"/>
      <c r="F65" s="1"/>
      <c r="G65" s="1"/>
      <c r="H65" s="1"/>
      <c r="I65" s="1"/>
      <c r="J65" s="1"/>
      <c r="K65" s="1"/>
    </row>
    <row r="66" spans="1:11" hidden="1" x14ac:dyDescent="0.3">
      <c r="B66">
        <v>32592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5</v>
      </c>
      <c r="C67">
        <f>B68-B64</f>
        <v>3242.7200000000012</v>
      </c>
      <c r="D67" s="2">
        <v>1</v>
      </c>
    </row>
    <row r="68" spans="1:11" hidden="1" x14ac:dyDescent="0.3">
      <c r="B68">
        <v>35823.040000000001</v>
      </c>
      <c r="C68">
        <f t="shared" ref="C68:C96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1624.7999999999956</v>
      </c>
      <c r="D69" s="2">
        <v>1</v>
      </c>
    </row>
    <row r="70" spans="1:11" hidden="1" x14ac:dyDescent="0.3">
      <c r="B70">
        <v>37447.839999999997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3</v>
      </c>
      <c r="C71">
        <f t="shared" si="1"/>
        <v>40.640000000006694</v>
      </c>
      <c r="D71" s="2">
        <v>1</v>
      </c>
    </row>
    <row r="72" spans="1:11" hidden="1" x14ac:dyDescent="0.3">
      <c r="B72">
        <v>37488.480000000003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4</v>
      </c>
      <c r="C73">
        <f t="shared" si="1"/>
        <v>53.279999999998836</v>
      </c>
      <c r="D73" s="2">
        <v>1</v>
      </c>
    </row>
    <row r="74" spans="1:11" hidden="1" x14ac:dyDescent="0.3">
      <c r="B74">
        <v>37541.760000000002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1</v>
      </c>
      <c r="C75">
        <f t="shared" si="1"/>
        <v>13652.79</v>
      </c>
      <c r="D75" s="2">
        <v>1</v>
      </c>
    </row>
    <row r="76" spans="1:11" hidden="1" x14ac:dyDescent="0.3">
      <c r="B76">
        <v>51194.55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3</v>
      </c>
      <c r="C77">
        <f t="shared" si="1"/>
        <v>37.439999999995052</v>
      </c>
      <c r="D77" s="2">
        <v>1</v>
      </c>
    </row>
    <row r="78" spans="1:11" hidden="1" x14ac:dyDescent="0.3">
      <c r="B78">
        <v>51231.99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4</v>
      </c>
      <c r="C79">
        <f t="shared" si="1"/>
        <v>19.360000000000582</v>
      </c>
      <c r="D79" s="2">
        <v>1</v>
      </c>
    </row>
    <row r="80" spans="1:11" hidden="1" x14ac:dyDescent="0.3">
      <c r="B80">
        <v>51251.35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5</v>
      </c>
      <c r="C81">
        <f t="shared" si="1"/>
        <v>3526.0800000000017</v>
      </c>
      <c r="D81" s="2">
        <v>1</v>
      </c>
    </row>
    <row r="82" spans="1:11" hidden="1" x14ac:dyDescent="0.3">
      <c r="B82">
        <v>54777.43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1</v>
      </c>
      <c r="C83">
        <f t="shared" si="1"/>
        <v>273.59999999999854</v>
      </c>
      <c r="D83" s="2">
        <v>1</v>
      </c>
    </row>
    <row r="84" spans="1:11" hidden="1" x14ac:dyDescent="0.3">
      <c r="B84">
        <v>55051.03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3</v>
      </c>
      <c r="C85">
        <f t="shared" si="1"/>
        <v>42.720000000001164</v>
      </c>
      <c r="D85" s="2">
        <v>1</v>
      </c>
    </row>
    <row r="86" spans="1:11" hidden="1" x14ac:dyDescent="0.3">
      <c r="B86">
        <v>55093.75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4</v>
      </c>
      <c r="C87">
        <f t="shared" si="1"/>
        <v>18.239999999997963</v>
      </c>
      <c r="D87" s="2">
        <v>1</v>
      </c>
    </row>
    <row r="88" spans="1:11" hidden="1" x14ac:dyDescent="0.3">
      <c r="B88">
        <v>55111.99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5</v>
      </c>
      <c r="C89">
        <f t="shared" si="1"/>
        <v>30892.250000000007</v>
      </c>
      <c r="D89" s="2">
        <v>1</v>
      </c>
    </row>
    <row r="90" spans="1:11" hidden="1" x14ac:dyDescent="0.3">
      <c r="B90">
        <v>86004.24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1</v>
      </c>
      <c r="C91">
        <f t="shared" si="1"/>
        <v>79.19999999999709</v>
      </c>
      <c r="D91" s="2">
        <v>1</v>
      </c>
    </row>
    <row r="92" spans="1:11" hidden="1" x14ac:dyDescent="0.3">
      <c r="B92">
        <v>86083.44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0</v>
      </c>
      <c r="C93">
        <f t="shared" si="1"/>
        <v>86.559999999997672</v>
      </c>
      <c r="D93" s="2">
        <v>1</v>
      </c>
    </row>
    <row r="94" spans="1:11" hidden="1" x14ac:dyDescent="0.3">
      <c r="B94">
        <v>86170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1</v>
      </c>
      <c r="C95">
        <f t="shared" si="1"/>
        <v>228</v>
      </c>
      <c r="D95" s="2">
        <v>1</v>
      </c>
    </row>
    <row r="96" spans="1:11" hidden="1" x14ac:dyDescent="0.3">
      <c r="B96">
        <v>86398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4:4" hidden="1" x14ac:dyDescent="0.3">
      <c r="D97" s="2"/>
    </row>
    <row r="98" spans="4:4" hidden="1" x14ac:dyDescent="0.3">
      <c r="D98" s="2"/>
    </row>
    <row r="99" spans="4:4" hidden="1" x14ac:dyDescent="0.3">
      <c r="D99" s="2"/>
    </row>
    <row r="100" spans="4:4" hidden="1" x14ac:dyDescent="0.3">
      <c r="D100" s="2"/>
    </row>
    <row r="101" spans="4:4" hidden="1" x14ac:dyDescent="0.3">
      <c r="D101" s="2"/>
    </row>
    <row r="102" spans="4:4" hidden="1" x14ac:dyDescent="0.3">
      <c r="D102" s="2"/>
    </row>
    <row r="103" spans="4:4" hidden="1" x14ac:dyDescent="0.3">
      <c r="D103" s="2"/>
    </row>
    <row r="104" spans="4:4" hidden="1" x14ac:dyDescent="0.3">
      <c r="D104" s="2"/>
    </row>
    <row r="105" spans="4:4" hidden="1" x14ac:dyDescent="0.3">
      <c r="D105" s="2"/>
    </row>
    <row r="106" spans="4:4" hidden="1" x14ac:dyDescent="0.3">
      <c r="D106" s="2"/>
    </row>
    <row r="107" spans="4:4" hidden="1" x14ac:dyDescent="0.3">
      <c r="D107" s="2"/>
    </row>
    <row r="108" spans="4:4" hidden="1" x14ac:dyDescent="0.3">
      <c r="D108" s="2"/>
    </row>
    <row r="109" spans="4:4" hidden="1" x14ac:dyDescent="0.3">
      <c r="D109" s="2"/>
    </row>
    <row r="110" spans="4:4" hidden="1" x14ac:dyDescent="0.3">
      <c r="D110" s="2"/>
    </row>
    <row r="111" spans="4:4" hidden="1" x14ac:dyDescent="0.3">
      <c r="D111" s="2"/>
    </row>
    <row r="112" spans="4:4" hidden="1" x14ac:dyDescent="0.3">
      <c r="D112" s="2"/>
    </row>
    <row r="113" spans="4:4" hidden="1" x14ac:dyDescent="0.3">
      <c r="D113" s="2"/>
    </row>
    <row r="114" spans="4:4" hidden="1" x14ac:dyDescent="0.3">
      <c r="D114" s="2"/>
    </row>
    <row r="115" spans="4:4" hidden="1" x14ac:dyDescent="0.3">
      <c r="D115" s="2"/>
    </row>
    <row r="116" spans="4:4" hidden="1" x14ac:dyDescent="0.3">
      <c r="D116" s="2"/>
    </row>
    <row r="117" spans="4:4" hidden="1" x14ac:dyDescent="0.3">
      <c r="D117" s="2"/>
    </row>
    <row r="118" spans="4:4" hidden="1" x14ac:dyDescent="0.3">
      <c r="D118" s="2"/>
    </row>
    <row r="119" spans="4:4" hidden="1" x14ac:dyDescent="0.3">
      <c r="D119" s="2"/>
    </row>
    <row r="120" spans="4:4" hidden="1" x14ac:dyDescent="0.3">
      <c r="D120" s="2"/>
    </row>
    <row r="121" spans="4:4" hidden="1" x14ac:dyDescent="0.3">
      <c r="D121" s="2"/>
    </row>
    <row r="122" spans="4:4" hidden="1" x14ac:dyDescent="0.3">
      <c r="D122" s="2"/>
    </row>
    <row r="123" spans="4:4" hidden="1" x14ac:dyDescent="0.3">
      <c r="D123" s="2"/>
    </row>
    <row r="124" spans="4:4" hidden="1" x14ac:dyDescent="0.3">
      <c r="D124" s="2"/>
    </row>
    <row r="125" spans="4:4" hidden="1" x14ac:dyDescent="0.3">
      <c r="D125" s="2"/>
    </row>
    <row r="126" spans="4:4" hidden="1" x14ac:dyDescent="0.3">
      <c r="D126" s="2"/>
    </row>
    <row r="127" spans="4:4" hidden="1" x14ac:dyDescent="0.3">
      <c r="D127" s="2"/>
    </row>
    <row r="128" spans="4:4" hidden="1" x14ac:dyDescent="0.3">
      <c r="D128" s="2"/>
    </row>
    <row r="129" spans="4:4" hidden="1" x14ac:dyDescent="0.3">
      <c r="D129" s="2"/>
    </row>
    <row r="130" spans="4:4" hidden="1" x14ac:dyDescent="0.3">
      <c r="D130" s="2"/>
    </row>
    <row r="131" spans="4:4" hidden="1" x14ac:dyDescent="0.3">
      <c r="D131" s="2"/>
    </row>
    <row r="132" spans="4:4" hidden="1" x14ac:dyDescent="0.3">
      <c r="D132" s="2"/>
    </row>
    <row r="133" spans="4:4" hidden="1" x14ac:dyDescent="0.3">
      <c r="D133" s="2"/>
    </row>
    <row r="134" spans="4:4" hidden="1" x14ac:dyDescent="0.3">
      <c r="D134" s="2"/>
    </row>
    <row r="135" spans="4:4" hidden="1" x14ac:dyDescent="0.3">
      <c r="D135" s="2"/>
    </row>
    <row r="136" spans="4:4" hidden="1" x14ac:dyDescent="0.3">
      <c r="D136" s="2"/>
    </row>
    <row r="137" spans="4:4" hidden="1" x14ac:dyDescent="0.3">
      <c r="D137" s="2"/>
    </row>
    <row r="138" spans="4:4" hidden="1" x14ac:dyDescent="0.3">
      <c r="D138" s="2"/>
    </row>
    <row r="139" spans="4:4" hidden="1" x14ac:dyDescent="0.3">
      <c r="D139" s="2"/>
    </row>
    <row r="140" spans="4:4" hidden="1" x14ac:dyDescent="0.3">
      <c r="D140" s="2"/>
    </row>
    <row r="141" spans="4:4" hidden="1" x14ac:dyDescent="0.3">
      <c r="D141" s="2"/>
    </row>
    <row r="142" spans="4:4" hidden="1" x14ac:dyDescent="0.3">
      <c r="D142" s="2"/>
    </row>
    <row r="143" spans="4:4" hidden="1" x14ac:dyDescent="0.3">
      <c r="D143" s="2"/>
    </row>
    <row r="144" spans="4:4" hidden="1" x14ac:dyDescent="0.3">
      <c r="D144" s="2"/>
    </row>
    <row r="145" spans="1:7" hidden="1" x14ac:dyDescent="0.3">
      <c r="D145" s="2"/>
    </row>
    <row r="146" spans="1:7" hidden="1" x14ac:dyDescent="0.3">
      <c r="D146" s="2"/>
    </row>
    <row r="147" spans="1:7" hidden="1" x14ac:dyDescent="0.3">
      <c r="D147" s="2"/>
    </row>
    <row r="148" spans="1:7" hidden="1" x14ac:dyDescent="0.3">
      <c r="D148" s="2"/>
    </row>
    <row r="149" spans="1:7" hidden="1" x14ac:dyDescent="0.3">
      <c r="D149" s="2"/>
    </row>
    <row r="150" spans="1:7" hidden="1" x14ac:dyDescent="0.3">
      <c r="D150" s="2"/>
    </row>
    <row r="151" spans="1:7" hidden="1" x14ac:dyDescent="0.3">
      <c r="D151" s="2"/>
    </row>
    <row r="152" spans="1:7" hidden="1" x14ac:dyDescent="0.3">
      <c r="D152" s="2"/>
    </row>
    <row r="153" spans="1:7" hidden="1" x14ac:dyDescent="0.3">
      <c r="D153" s="2"/>
    </row>
    <row r="154" spans="1:7" hidden="1" x14ac:dyDescent="0.3">
      <c r="D154" s="2"/>
    </row>
    <row r="159" spans="1:7" x14ac:dyDescent="0.3">
      <c r="A159" t="s">
        <v>1</v>
      </c>
      <c r="C159">
        <v>786.72</v>
      </c>
      <c r="D159">
        <f>COUNT(C159:C172)</f>
        <v>14</v>
      </c>
      <c r="E159">
        <f>AVERAGE(C159:C172)</f>
        <v>1831.9757142857136</v>
      </c>
      <c r="F159">
        <f>STDEV(C159:C172)</f>
        <v>3479.0011434577341</v>
      </c>
      <c r="G159">
        <f>F159/SQRT(D159)</f>
        <v>929.80216621525858</v>
      </c>
    </row>
    <row r="160" spans="1:7" x14ac:dyDescent="0.3">
      <c r="A160" t="s">
        <v>1</v>
      </c>
      <c r="C160">
        <v>84.480000000000018</v>
      </c>
    </row>
    <row r="161" spans="1:7" x14ac:dyDescent="0.3">
      <c r="A161" t="s">
        <v>1</v>
      </c>
      <c r="C161">
        <v>1889.4400000000005</v>
      </c>
    </row>
    <row r="162" spans="1:7" x14ac:dyDescent="0.3">
      <c r="A162" t="s">
        <v>1</v>
      </c>
      <c r="C162">
        <v>1971.1999999999989</v>
      </c>
    </row>
    <row r="163" spans="1:7" x14ac:dyDescent="0.3">
      <c r="A163" t="s">
        <v>1</v>
      </c>
      <c r="C163">
        <v>1928.7900000000009</v>
      </c>
    </row>
    <row r="164" spans="1:7" x14ac:dyDescent="0.3">
      <c r="A164" t="s">
        <v>1</v>
      </c>
      <c r="C164">
        <v>1341.7599999999984</v>
      </c>
    </row>
    <row r="165" spans="1:7" x14ac:dyDescent="0.3">
      <c r="A165" t="s">
        <v>1</v>
      </c>
      <c r="C165">
        <v>161.11999999999898</v>
      </c>
    </row>
    <row r="166" spans="1:7" x14ac:dyDescent="0.3">
      <c r="A166" t="s">
        <v>1</v>
      </c>
      <c r="C166">
        <v>1136.3199999999997</v>
      </c>
    </row>
    <row r="167" spans="1:7" x14ac:dyDescent="0.3">
      <c r="A167" t="s">
        <v>1</v>
      </c>
      <c r="C167">
        <v>489.43999999999869</v>
      </c>
    </row>
    <row r="168" spans="1:7" x14ac:dyDescent="0.3">
      <c r="A168" t="s">
        <v>1</v>
      </c>
      <c r="C168">
        <v>1624.7999999999956</v>
      </c>
    </row>
    <row r="169" spans="1:7" x14ac:dyDescent="0.3">
      <c r="A169" t="s">
        <v>1</v>
      </c>
      <c r="C169">
        <v>13652.79</v>
      </c>
    </row>
    <row r="170" spans="1:7" x14ac:dyDescent="0.3">
      <c r="A170" t="s">
        <v>1</v>
      </c>
      <c r="C170">
        <v>273.59999999999854</v>
      </c>
    </row>
    <row r="171" spans="1:7" x14ac:dyDescent="0.3">
      <c r="A171" t="s">
        <v>1</v>
      </c>
      <c r="C171">
        <v>79.19999999999709</v>
      </c>
    </row>
    <row r="172" spans="1:7" x14ac:dyDescent="0.3">
      <c r="A172" t="s">
        <v>1</v>
      </c>
      <c r="C172">
        <v>228</v>
      </c>
    </row>
    <row r="173" spans="1:7" x14ac:dyDescent="0.3">
      <c r="A173" t="s">
        <v>3</v>
      </c>
      <c r="C173">
        <v>57.919999999999959</v>
      </c>
      <c r="D173">
        <f>COUNT(C173:C183)</f>
        <v>11</v>
      </c>
      <c r="E173">
        <f>AVERAGE(C173:C183)</f>
        <v>44.945454545455</v>
      </c>
      <c r="F173">
        <f>STDEV(C173:C183)</f>
        <v>16.682937609207798</v>
      </c>
      <c r="G173">
        <f>F173/SQRT(D173)</f>
        <v>5.0300949500591843</v>
      </c>
    </row>
    <row r="174" spans="1:7" x14ac:dyDescent="0.3">
      <c r="A174" t="s">
        <v>3</v>
      </c>
      <c r="C174">
        <v>40</v>
      </c>
    </row>
    <row r="175" spans="1:7" x14ac:dyDescent="0.3">
      <c r="A175" t="s">
        <v>3</v>
      </c>
      <c r="C175">
        <v>63.199999999998909</v>
      </c>
    </row>
    <row r="176" spans="1:7" x14ac:dyDescent="0.3">
      <c r="A176" t="s">
        <v>3</v>
      </c>
      <c r="C176">
        <v>35.680000000000291</v>
      </c>
    </row>
    <row r="177" spans="1:7" x14ac:dyDescent="0.3">
      <c r="A177" t="s">
        <v>3</v>
      </c>
      <c r="C177">
        <v>36.959999999999127</v>
      </c>
    </row>
    <row r="178" spans="1:7" x14ac:dyDescent="0.3">
      <c r="A178" t="s">
        <v>3</v>
      </c>
      <c r="C178">
        <v>25.920000000001892</v>
      </c>
    </row>
    <row r="179" spans="1:7" x14ac:dyDescent="0.3">
      <c r="A179" t="s">
        <v>3</v>
      </c>
      <c r="C179">
        <v>83.200000000000728</v>
      </c>
    </row>
    <row r="180" spans="1:7" x14ac:dyDescent="0.3">
      <c r="A180" t="s">
        <v>3</v>
      </c>
      <c r="C180">
        <v>30.720000000001164</v>
      </c>
    </row>
    <row r="181" spans="1:7" x14ac:dyDescent="0.3">
      <c r="A181" t="s">
        <v>3</v>
      </c>
      <c r="C181">
        <v>40.640000000006694</v>
      </c>
    </row>
    <row r="182" spans="1:7" x14ac:dyDescent="0.3">
      <c r="A182" t="s">
        <v>3</v>
      </c>
      <c r="C182">
        <v>37.439999999995052</v>
      </c>
    </row>
    <row r="183" spans="1:7" x14ac:dyDescent="0.3">
      <c r="A183" t="s">
        <v>3</v>
      </c>
      <c r="C183">
        <v>42.720000000001164</v>
      </c>
    </row>
    <row r="184" spans="1:7" x14ac:dyDescent="0.3">
      <c r="A184" t="s">
        <v>4</v>
      </c>
      <c r="C184">
        <v>133.92000000000007</v>
      </c>
      <c r="D184">
        <f>COUNT(C184:C194)</f>
        <v>11</v>
      </c>
      <c r="E184">
        <f>AVERAGE(C184:C194)</f>
        <v>45.599999999999788</v>
      </c>
      <c r="F184">
        <f>STDEV(C184:C194)</f>
        <v>36.916337846541751</v>
      </c>
      <c r="G184">
        <f>F184/SQRT(D184)</f>
        <v>11.130694660997786</v>
      </c>
    </row>
    <row r="185" spans="1:7" x14ac:dyDescent="0.3">
      <c r="A185" t="s">
        <v>4</v>
      </c>
      <c r="C185">
        <v>79.199999999999818</v>
      </c>
    </row>
    <row r="186" spans="1:7" x14ac:dyDescent="0.3">
      <c r="A186" t="s">
        <v>4</v>
      </c>
      <c r="C186">
        <v>62.880000000001019</v>
      </c>
    </row>
    <row r="187" spans="1:7" x14ac:dyDescent="0.3">
      <c r="A187" t="s">
        <v>4</v>
      </c>
      <c r="C187">
        <v>22.559999999999491</v>
      </c>
    </row>
    <row r="188" spans="1:7" x14ac:dyDescent="0.3">
      <c r="A188" t="s">
        <v>4</v>
      </c>
      <c r="C188">
        <v>19.680000000000291</v>
      </c>
    </row>
    <row r="189" spans="1:7" x14ac:dyDescent="0.3">
      <c r="A189" t="s">
        <v>4</v>
      </c>
      <c r="C189">
        <v>24.639999999999418</v>
      </c>
    </row>
    <row r="190" spans="1:7" x14ac:dyDescent="0.3">
      <c r="A190" t="s">
        <v>4</v>
      </c>
      <c r="C190">
        <v>56.159999999999854</v>
      </c>
    </row>
    <row r="191" spans="1:7" x14ac:dyDescent="0.3">
      <c r="A191" t="s">
        <v>4</v>
      </c>
      <c r="C191">
        <v>11.680000000000291</v>
      </c>
    </row>
    <row r="192" spans="1:7" x14ac:dyDescent="0.3">
      <c r="A192" t="s">
        <v>4</v>
      </c>
      <c r="C192">
        <v>53.279999999998836</v>
      </c>
    </row>
    <row r="193" spans="1:7" x14ac:dyDescent="0.3">
      <c r="A193" t="s">
        <v>4</v>
      </c>
      <c r="C193">
        <v>19.360000000000582</v>
      </c>
    </row>
    <row r="194" spans="1:7" x14ac:dyDescent="0.3">
      <c r="A194" t="s">
        <v>4</v>
      </c>
      <c r="C194">
        <v>18.239999999997963</v>
      </c>
    </row>
    <row r="195" spans="1:7" x14ac:dyDescent="0.3">
      <c r="A195" t="s">
        <v>5</v>
      </c>
      <c r="C195">
        <v>6393.29</v>
      </c>
      <c r="D195">
        <f>COUNT(C195:C203)</f>
        <v>9</v>
      </c>
      <c r="E195">
        <f>AVERAGE(C195:C203)</f>
        <v>6542.1977777777793</v>
      </c>
      <c r="F195">
        <f>STDEV(C195:C203)</f>
        <v>9204.2076365442499</v>
      </c>
      <c r="G195">
        <f>F195/SQRT(D195)</f>
        <v>3068.0692121814168</v>
      </c>
    </row>
    <row r="196" spans="1:7" x14ac:dyDescent="0.3">
      <c r="A196" t="s">
        <v>5</v>
      </c>
      <c r="C196">
        <v>3311.6800000000003</v>
      </c>
    </row>
    <row r="197" spans="1:7" x14ac:dyDescent="0.3">
      <c r="A197" t="s">
        <v>5</v>
      </c>
      <c r="C197">
        <v>2250.7200000000012</v>
      </c>
    </row>
    <row r="198" spans="1:7" x14ac:dyDescent="0.3">
      <c r="A198" t="s">
        <v>5</v>
      </c>
      <c r="C198">
        <v>2768.16</v>
      </c>
    </row>
    <row r="199" spans="1:7" x14ac:dyDescent="0.3">
      <c r="A199" t="s">
        <v>5</v>
      </c>
      <c r="C199">
        <v>3219.84</v>
      </c>
    </row>
    <row r="200" spans="1:7" x14ac:dyDescent="0.3">
      <c r="A200" t="s">
        <v>5</v>
      </c>
      <c r="C200">
        <v>3275.0400000000009</v>
      </c>
    </row>
    <row r="201" spans="1:7" x14ac:dyDescent="0.3">
      <c r="A201" t="s">
        <v>5</v>
      </c>
      <c r="C201">
        <v>3242.7200000000012</v>
      </c>
    </row>
    <row r="202" spans="1:7" x14ac:dyDescent="0.3">
      <c r="A202" t="s">
        <v>5</v>
      </c>
      <c r="C202">
        <v>3526.0800000000017</v>
      </c>
    </row>
    <row r="203" spans="1:7" x14ac:dyDescent="0.3">
      <c r="A203" t="s">
        <v>5</v>
      </c>
      <c r="C203">
        <v>30892.250000000007</v>
      </c>
    </row>
    <row r="204" spans="1:7" x14ac:dyDescent="0.3">
      <c r="A204" t="s">
        <v>0</v>
      </c>
      <c r="C204">
        <v>138.88</v>
      </c>
      <c r="D204">
        <f>COUNT(C204:C206)</f>
        <v>3</v>
      </c>
      <c r="E204">
        <f>AVERAGE(C204:C206)</f>
        <v>295.41333333333233</v>
      </c>
      <c r="F204">
        <f>STDEV(C204:C206)</f>
        <v>317.51363393299118</v>
      </c>
      <c r="G204">
        <f>F204/SQRT(D204)</f>
        <v>183.31658202258876</v>
      </c>
    </row>
    <row r="205" spans="1:7" x14ac:dyDescent="0.3">
      <c r="A205" t="s">
        <v>0</v>
      </c>
      <c r="C205">
        <v>660.79999999999927</v>
      </c>
    </row>
    <row r="206" spans="1:7" x14ac:dyDescent="0.3">
      <c r="A206" t="s">
        <v>0</v>
      </c>
      <c r="C206">
        <v>86.559999999997672</v>
      </c>
    </row>
    <row r="209" spans="5:11" x14ac:dyDescent="0.3">
      <c r="K209" t="s">
        <v>6</v>
      </c>
    </row>
    <row r="210" spans="5:11" x14ac:dyDescent="0.3">
      <c r="E210" t="s">
        <v>21</v>
      </c>
      <c r="F210" t="s">
        <v>7</v>
      </c>
      <c r="G210">
        <v>14</v>
      </c>
      <c r="H210">
        <v>1831.9757142857136</v>
      </c>
      <c r="I210">
        <v>3479.0011434577341</v>
      </c>
      <c r="J210">
        <v>929.80216621525858</v>
      </c>
      <c r="K210">
        <f>G210*H210</f>
        <v>25647.659999999989</v>
      </c>
    </row>
    <row r="211" spans="5:11" x14ac:dyDescent="0.3">
      <c r="E211" t="s">
        <v>21</v>
      </c>
      <c r="F211" t="s">
        <v>8</v>
      </c>
      <c r="G211">
        <v>11</v>
      </c>
      <c r="H211">
        <v>44.945454545455</v>
      </c>
      <c r="I211">
        <v>16.682937609207798</v>
      </c>
      <c r="J211">
        <v>5.0300949500591843</v>
      </c>
      <c r="K211">
        <f t="shared" ref="K211:K215" si="2">G211*H211</f>
        <v>494.40000000000498</v>
      </c>
    </row>
    <row r="212" spans="5:11" x14ac:dyDescent="0.3">
      <c r="E212" t="s">
        <v>21</v>
      </c>
      <c r="F212" t="s">
        <v>9</v>
      </c>
      <c r="G212">
        <v>11</v>
      </c>
      <c r="H212">
        <v>45.599999999999788</v>
      </c>
      <c r="I212">
        <v>36.916337846541751</v>
      </c>
      <c r="J212">
        <v>11.130694660997786</v>
      </c>
      <c r="K212">
        <f t="shared" si="2"/>
        <v>501.59999999999769</v>
      </c>
    </row>
    <row r="213" spans="5:11" x14ac:dyDescent="0.3">
      <c r="E213" t="s">
        <v>21</v>
      </c>
      <c r="F213" t="s">
        <v>10</v>
      </c>
      <c r="G213">
        <v>9</v>
      </c>
      <c r="H213">
        <v>6542.1977777777793</v>
      </c>
      <c r="I213">
        <v>9204.2076365442499</v>
      </c>
      <c r="J213">
        <v>3068.0692121814168</v>
      </c>
      <c r="K213">
        <f t="shared" si="2"/>
        <v>58879.780000000013</v>
      </c>
    </row>
    <row r="214" spans="5:11" x14ac:dyDescent="0.3">
      <c r="E214" t="s">
        <v>21</v>
      </c>
      <c r="F214" t="s">
        <v>11</v>
      </c>
      <c r="G214">
        <v>0</v>
      </c>
      <c r="H214">
        <v>0</v>
      </c>
      <c r="I214">
        <v>0</v>
      </c>
      <c r="J214">
        <v>0</v>
      </c>
      <c r="K214">
        <f t="shared" si="2"/>
        <v>0</v>
      </c>
    </row>
    <row r="215" spans="5:11" x14ac:dyDescent="0.3">
      <c r="E215" t="s">
        <v>21</v>
      </c>
      <c r="F215" t="s">
        <v>12</v>
      </c>
      <c r="G215">
        <v>3</v>
      </c>
      <c r="H215">
        <v>295.41333333333233</v>
      </c>
      <c r="I215">
        <v>317.51363393299118</v>
      </c>
      <c r="J215">
        <v>183.31658202258876</v>
      </c>
      <c r="K215">
        <f t="shared" si="2"/>
        <v>886.23999999999705</v>
      </c>
    </row>
    <row r="216" spans="5:11" x14ac:dyDescent="0.3">
      <c r="K216">
        <f>SUM(K210:K215)</f>
        <v>86409.68</v>
      </c>
    </row>
  </sheetData>
  <autoFilter ref="D1:D154">
    <filterColumn colId="0">
      <filters>
        <filter val="1"/>
      </filters>
    </filterColumn>
  </autoFilter>
  <sortState ref="A159:C206">
    <sortCondition ref="A159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09"/>
  <sheetViews>
    <sheetView topLeftCell="A185" workbookViewId="0">
      <selection activeCell="E203" sqref="E203:K208"/>
    </sheetView>
  </sheetViews>
  <sheetFormatPr defaultRowHeight="14.4" x14ac:dyDescent="0.3"/>
  <cols>
    <col min="1" max="1" width="15.6640625" customWidth="1"/>
    <col min="2" max="2" width="10" bestFit="1" customWidth="1"/>
    <col min="3" max="3" width="10.6640625" bestFit="1" customWidth="1"/>
    <col min="6" max="7" width="8.21875" bestFit="1" customWidth="1"/>
    <col min="8" max="8" width="8.5546875" bestFit="1" customWidth="1"/>
    <col min="9" max="9" width="8.21875" bestFit="1" customWidth="1"/>
  </cols>
  <sheetData>
    <row r="1" spans="1:11" x14ac:dyDescent="0.3">
      <c r="A1" t="s">
        <v>1</v>
      </c>
      <c r="C1">
        <f>B2</f>
        <v>373.44</v>
      </c>
      <c r="D1" s="2">
        <v>1</v>
      </c>
    </row>
    <row r="2" spans="1:11" hidden="1" x14ac:dyDescent="0.3">
      <c r="B2">
        <v>373.44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3</v>
      </c>
      <c r="C3">
        <f>B4-B2</f>
        <v>37.44</v>
      </c>
      <c r="D3" s="2">
        <v>1</v>
      </c>
    </row>
    <row r="4" spans="1:11" hidden="1" x14ac:dyDescent="0.3">
      <c r="B4">
        <v>410.88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4</v>
      </c>
      <c r="C5">
        <f t="shared" si="0"/>
        <v>121.60000000000002</v>
      </c>
      <c r="D5" s="2">
        <v>1</v>
      </c>
    </row>
    <row r="6" spans="1:11" hidden="1" x14ac:dyDescent="0.3">
      <c r="B6">
        <v>532.48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5</v>
      </c>
      <c r="C7">
        <f t="shared" si="0"/>
        <v>6904.32</v>
      </c>
      <c r="D7" s="2">
        <v>1</v>
      </c>
    </row>
    <row r="8" spans="1:11" hidden="1" x14ac:dyDescent="0.3">
      <c r="B8">
        <v>7436.8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259.35999999999967</v>
      </c>
      <c r="D9" s="2">
        <v>1</v>
      </c>
    </row>
    <row r="10" spans="1:11" hidden="1" x14ac:dyDescent="0.3">
      <c r="B10">
        <v>7696.16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3</v>
      </c>
      <c r="C11">
        <f t="shared" si="0"/>
        <v>39.360000000000582</v>
      </c>
      <c r="D11" s="2">
        <v>1</v>
      </c>
    </row>
    <row r="12" spans="1:11" hidden="1" x14ac:dyDescent="0.3">
      <c r="B12">
        <v>7735.52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4</v>
      </c>
      <c r="C13">
        <f t="shared" si="0"/>
        <v>47.679999999999382</v>
      </c>
      <c r="D13" s="2">
        <v>1</v>
      </c>
    </row>
    <row r="14" spans="1:11" hidden="1" x14ac:dyDescent="0.3">
      <c r="B14">
        <v>7783.2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5</v>
      </c>
      <c r="C15">
        <f t="shared" si="0"/>
        <v>4925.7599999999993</v>
      </c>
      <c r="D15" s="2">
        <v>1</v>
      </c>
    </row>
    <row r="16" spans="1:11" hidden="1" x14ac:dyDescent="0.3">
      <c r="B16">
        <v>12708.96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885.28000000000065</v>
      </c>
      <c r="D17" s="2">
        <v>1</v>
      </c>
    </row>
    <row r="18" spans="1:11" hidden="1" x14ac:dyDescent="0.3">
      <c r="B18">
        <v>13594.24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3</v>
      </c>
      <c r="C19">
        <f t="shared" si="0"/>
        <v>29.1200000000008</v>
      </c>
      <c r="D19" s="2">
        <v>1</v>
      </c>
    </row>
    <row r="20" spans="1:11" hidden="1" x14ac:dyDescent="0.3">
      <c r="B20">
        <v>13623.36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4</v>
      </c>
      <c r="C21">
        <f t="shared" si="0"/>
        <v>26.8799999999992</v>
      </c>
      <c r="D21" s="2">
        <v>1</v>
      </c>
    </row>
    <row r="22" spans="1:11" hidden="1" x14ac:dyDescent="0.3">
      <c r="B22">
        <v>13650.24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283.84000000000015</v>
      </c>
      <c r="D23" s="2">
        <v>1</v>
      </c>
    </row>
    <row r="24" spans="1:11" hidden="1" x14ac:dyDescent="0.3">
      <c r="B24">
        <v>13934.08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3</v>
      </c>
      <c r="C25">
        <f t="shared" si="0"/>
        <v>50.8799999999992</v>
      </c>
      <c r="D25" s="2">
        <v>1</v>
      </c>
    </row>
    <row r="26" spans="1:11" hidden="1" x14ac:dyDescent="0.3">
      <c r="B26">
        <v>13984.96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4</v>
      </c>
      <c r="C27">
        <f t="shared" si="0"/>
        <v>171.84000000000015</v>
      </c>
      <c r="D27" s="2">
        <v>1</v>
      </c>
    </row>
    <row r="28" spans="1:11" hidden="1" x14ac:dyDescent="0.3">
      <c r="B28">
        <v>14156.8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5</v>
      </c>
      <c r="C29">
        <f t="shared" si="0"/>
        <v>12177.920000000002</v>
      </c>
      <c r="D29" s="2">
        <v>1</v>
      </c>
    </row>
    <row r="30" spans="1:11" hidden="1" x14ac:dyDescent="0.3">
      <c r="B30">
        <v>26334.720000000001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1790.2099999999991</v>
      </c>
      <c r="D31" s="2">
        <v>1</v>
      </c>
    </row>
    <row r="32" spans="1:11" hidden="1" x14ac:dyDescent="0.3">
      <c r="B32">
        <v>28124.93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3</v>
      </c>
      <c r="C33">
        <f t="shared" si="0"/>
        <v>33.119999999998981</v>
      </c>
      <c r="D33" s="2">
        <v>1</v>
      </c>
    </row>
    <row r="34" spans="1:11" hidden="1" x14ac:dyDescent="0.3">
      <c r="B34">
        <v>28158.05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4</v>
      </c>
      <c r="C35">
        <f t="shared" si="0"/>
        <v>55.360000000000582</v>
      </c>
      <c r="D35" s="2">
        <v>1</v>
      </c>
    </row>
    <row r="36" spans="1:11" hidden="1" x14ac:dyDescent="0.3">
      <c r="B36">
        <v>28213.41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5</v>
      </c>
      <c r="C37">
        <f t="shared" si="0"/>
        <v>40212.800000000003</v>
      </c>
      <c r="D37" s="2">
        <v>1</v>
      </c>
    </row>
    <row r="38" spans="1:11" hidden="1" x14ac:dyDescent="0.3">
      <c r="B38">
        <v>68426.210000000006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1041.1199999999953</v>
      </c>
      <c r="D39" s="2">
        <v>1</v>
      </c>
    </row>
    <row r="40" spans="1:11" hidden="1" x14ac:dyDescent="0.3">
      <c r="B40">
        <v>69467.33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3</v>
      </c>
      <c r="C41">
        <f t="shared" si="0"/>
        <v>81.599999999991269</v>
      </c>
      <c r="D41" s="2">
        <v>1</v>
      </c>
    </row>
    <row r="42" spans="1:11" hidden="1" x14ac:dyDescent="0.3">
      <c r="B42">
        <v>69548.929999999993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4</v>
      </c>
      <c r="C43">
        <f t="shared" si="0"/>
        <v>381.76000000000931</v>
      </c>
      <c r="D43" s="2">
        <v>1</v>
      </c>
    </row>
    <row r="44" spans="1:11" hidden="1" x14ac:dyDescent="0.3">
      <c r="B44">
        <v>69930.69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5</v>
      </c>
      <c r="C45">
        <f t="shared" si="0"/>
        <v>12640.64</v>
      </c>
      <c r="D45" s="2">
        <v>1</v>
      </c>
    </row>
    <row r="46" spans="1:11" hidden="1" x14ac:dyDescent="0.3">
      <c r="B46">
        <v>82571.33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1574.7200000000012</v>
      </c>
      <c r="D47" s="2">
        <v>1</v>
      </c>
    </row>
    <row r="48" spans="1:11" hidden="1" x14ac:dyDescent="0.3">
      <c r="B48">
        <v>84146.05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3</v>
      </c>
      <c r="C49">
        <f t="shared" si="0"/>
        <v>22.720000000001164</v>
      </c>
      <c r="D49" s="2">
        <v>1</v>
      </c>
    </row>
    <row r="50" spans="1:11" hidden="1" x14ac:dyDescent="0.3">
      <c r="B50">
        <v>84168.77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4</v>
      </c>
      <c r="C51">
        <f t="shared" si="0"/>
        <v>44.279999999998836</v>
      </c>
      <c r="D51" s="2">
        <v>1</v>
      </c>
    </row>
    <row r="52" spans="1:11" hidden="1" x14ac:dyDescent="0.3">
      <c r="B52">
        <v>84213.05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5</v>
      </c>
      <c r="C53">
        <f t="shared" si="0"/>
        <v>13345.339999999997</v>
      </c>
      <c r="D53" s="2">
        <v>1</v>
      </c>
    </row>
    <row r="54" spans="1:11" hidden="1" x14ac:dyDescent="0.3">
      <c r="B54">
        <v>97558.39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1767.320000000007</v>
      </c>
      <c r="D55" s="2">
        <v>1</v>
      </c>
    </row>
    <row r="56" spans="1:11" hidden="1" x14ac:dyDescent="0.3">
      <c r="B56">
        <v>99325.71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4</v>
      </c>
      <c r="C57">
        <f t="shared" si="0"/>
        <v>89.759999999994761</v>
      </c>
      <c r="D57" s="2">
        <v>1</v>
      </c>
    </row>
    <row r="58" spans="1:11" hidden="1" x14ac:dyDescent="0.3">
      <c r="B58">
        <v>99415.47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5</v>
      </c>
      <c r="C59">
        <f t="shared" si="0"/>
        <v>7482.8800000000047</v>
      </c>
      <c r="D59" s="2">
        <v>1</v>
      </c>
    </row>
    <row r="60" spans="1:11" hidden="1" x14ac:dyDescent="0.3">
      <c r="B60">
        <v>106898.35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2428.4799999999959</v>
      </c>
      <c r="D61" s="2">
        <v>1</v>
      </c>
    </row>
    <row r="62" spans="1:11" hidden="1" x14ac:dyDescent="0.3">
      <c r="B62">
        <v>109326.83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3</v>
      </c>
      <c r="C63">
        <f t="shared" si="0"/>
        <v>27.679999999993015</v>
      </c>
      <c r="D63" s="2">
        <v>1</v>
      </c>
    </row>
    <row r="64" spans="1:11" hidden="1" x14ac:dyDescent="0.3">
      <c r="B64">
        <v>109354.51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4</v>
      </c>
      <c r="C65">
        <f t="shared" si="0"/>
        <v>40.960000000006403</v>
      </c>
      <c r="D65" s="2">
        <v>1</v>
      </c>
    </row>
    <row r="66" spans="1:11" hidden="1" x14ac:dyDescent="0.3">
      <c r="B66">
        <v>109395.47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5</v>
      </c>
      <c r="C67">
        <f t="shared" si="0"/>
        <v>7344.5</v>
      </c>
      <c r="D67" s="2">
        <v>1</v>
      </c>
    </row>
    <row r="68" spans="1:11" hidden="1" x14ac:dyDescent="0.3">
      <c r="B68">
        <v>116739.97</v>
      </c>
      <c r="C68">
        <f t="shared" ref="C68:C82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1936.3199999999924</v>
      </c>
      <c r="D69" s="2">
        <v>1</v>
      </c>
    </row>
    <row r="70" spans="1:11" hidden="1" x14ac:dyDescent="0.3">
      <c r="B70">
        <v>118676.29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3</v>
      </c>
      <c r="C71">
        <f t="shared" si="1"/>
        <v>26.560000000012224</v>
      </c>
      <c r="D71" s="2">
        <v>1</v>
      </c>
    </row>
    <row r="72" spans="1:11" hidden="1" x14ac:dyDescent="0.3">
      <c r="B72">
        <v>118702.85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5</v>
      </c>
      <c r="C73">
        <f t="shared" si="1"/>
        <v>13483.839999999997</v>
      </c>
      <c r="D73" s="2">
        <v>1</v>
      </c>
    </row>
    <row r="74" spans="1:11" hidden="1" x14ac:dyDescent="0.3">
      <c r="B74">
        <v>132186.69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1</v>
      </c>
      <c r="C75">
        <f t="shared" si="1"/>
        <v>2276.7999999999884</v>
      </c>
      <c r="D75" s="2">
        <v>1</v>
      </c>
    </row>
    <row r="76" spans="1:11" hidden="1" x14ac:dyDescent="0.3">
      <c r="B76">
        <v>134463.49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3</v>
      </c>
      <c r="C77">
        <f t="shared" si="1"/>
        <v>26.880000000004657</v>
      </c>
      <c r="D77" s="2">
        <v>1</v>
      </c>
    </row>
    <row r="78" spans="1:11" hidden="1" x14ac:dyDescent="0.3">
      <c r="B78">
        <v>134490.37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4</v>
      </c>
      <c r="C79">
        <f t="shared" si="1"/>
        <v>36.320000000006985</v>
      </c>
      <c r="D79" s="2">
        <v>1</v>
      </c>
    </row>
    <row r="80" spans="1:11" hidden="1" x14ac:dyDescent="0.3">
      <c r="B80">
        <v>134526.69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5</v>
      </c>
      <c r="C81">
        <f t="shared" si="1"/>
        <v>16667.679999999993</v>
      </c>
      <c r="D81" s="2">
        <v>1</v>
      </c>
    </row>
    <row r="82" spans="1:11" hidden="1" x14ac:dyDescent="0.3">
      <c r="B82">
        <v>151194.37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hidden="1" x14ac:dyDescent="0.3">
      <c r="D83" s="2"/>
    </row>
    <row r="84" spans="1:11" hidden="1" x14ac:dyDescent="0.3">
      <c r="D84" s="2"/>
    </row>
    <row r="85" spans="1:11" hidden="1" x14ac:dyDescent="0.3">
      <c r="D85" s="2"/>
    </row>
    <row r="86" spans="1:11" hidden="1" x14ac:dyDescent="0.3">
      <c r="D86" s="2"/>
    </row>
    <row r="87" spans="1:11" hidden="1" x14ac:dyDescent="0.3">
      <c r="D87" s="2"/>
    </row>
    <row r="88" spans="1:11" hidden="1" x14ac:dyDescent="0.3">
      <c r="D88" s="2"/>
    </row>
    <row r="89" spans="1:11" hidden="1" x14ac:dyDescent="0.3">
      <c r="D89" s="2"/>
    </row>
    <row r="90" spans="1:11" hidden="1" x14ac:dyDescent="0.3">
      <c r="D90" s="2"/>
    </row>
    <row r="91" spans="1:11" hidden="1" x14ac:dyDescent="0.3">
      <c r="D91" s="2"/>
    </row>
    <row r="92" spans="1:11" hidden="1" x14ac:dyDescent="0.3">
      <c r="D92" s="2"/>
    </row>
    <row r="93" spans="1:11" hidden="1" x14ac:dyDescent="0.3">
      <c r="D93" s="2"/>
    </row>
    <row r="94" spans="1:11" hidden="1" x14ac:dyDescent="0.3">
      <c r="D94" s="2"/>
    </row>
    <row r="95" spans="1:11" hidden="1" x14ac:dyDescent="0.3">
      <c r="D95" s="2"/>
    </row>
    <row r="96" spans="1:11" hidden="1" x14ac:dyDescent="0.3">
      <c r="D96" s="2"/>
    </row>
    <row r="97" spans="4:4" hidden="1" x14ac:dyDescent="0.3">
      <c r="D97" s="2"/>
    </row>
    <row r="98" spans="4:4" hidden="1" x14ac:dyDescent="0.3">
      <c r="D98" s="2"/>
    </row>
    <row r="99" spans="4:4" hidden="1" x14ac:dyDescent="0.3">
      <c r="D99" s="2"/>
    </row>
    <row r="100" spans="4:4" hidden="1" x14ac:dyDescent="0.3">
      <c r="D100" s="2"/>
    </row>
    <row r="101" spans="4:4" hidden="1" x14ac:dyDescent="0.3">
      <c r="D101" s="2"/>
    </row>
    <row r="102" spans="4:4" hidden="1" x14ac:dyDescent="0.3">
      <c r="D102" s="2"/>
    </row>
    <row r="103" spans="4:4" hidden="1" x14ac:dyDescent="0.3">
      <c r="D103" s="2"/>
    </row>
    <row r="104" spans="4:4" hidden="1" x14ac:dyDescent="0.3">
      <c r="D104" s="2"/>
    </row>
    <row r="105" spans="4:4" hidden="1" x14ac:dyDescent="0.3">
      <c r="D105" s="2"/>
    </row>
    <row r="106" spans="4:4" hidden="1" x14ac:dyDescent="0.3">
      <c r="D106" s="2"/>
    </row>
    <row r="107" spans="4:4" hidden="1" x14ac:dyDescent="0.3">
      <c r="D107" s="2"/>
    </row>
    <row r="108" spans="4:4" hidden="1" x14ac:dyDescent="0.3">
      <c r="D108" s="2"/>
    </row>
    <row r="109" spans="4:4" hidden="1" x14ac:dyDescent="0.3">
      <c r="D109" s="2"/>
    </row>
    <row r="110" spans="4:4" hidden="1" x14ac:dyDescent="0.3">
      <c r="D110" s="2"/>
    </row>
    <row r="111" spans="4:4" hidden="1" x14ac:dyDescent="0.3">
      <c r="D111" s="2"/>
    </row>
    <row r="112" spans="4:4" hidden="1" x14ac:dyDescent="0.3">
      <c r="D112" s="2"/>
    </row>
    <row r="113" spans="4:4" hidden="1" x14ac:dyDescent="0.3">
      <c r="D113" s="2"/>
    </row>
    <row r="114" spans="4:4" hidden="1" x14ac:dyDescent="0.3">
      <c r="D114" s="2"/>
    </row>
    <row r="115" spans="4:4" hidden="1" x14ac:dyDescent="0.3">
      <c r="D115" s="2"/>
    </row>
    <row r="116" spans="4:4" hidden="1" x14ac:dyDescent="0.3">
      <c r="D116" s="2"/>
    </row>
    <row r="117" spans="4:4" hidden="1" x14ac:dyDescent="0.3">
      <c r="D117" s="2"/>
    </row>
    <row r="118" spans="4:4" hidden="1" x14ac:dyDescent="0.3">
      <c r="D118" s="2"/>
    </row>
    <row r="119" spans="4:4" hidden="1" x14ac:dyDescent="0.3">
      <c r="D119" s="2"/>
    </row>
    <row r="120" spans="4:4" hidden="1" x14ac:dyDescent="0.3">
      <c r="D120" s="2"/>
    </row>
    <row r="121" spans="4:4" hidden="1" x14ac:dyDescent="0.3">
      <c r="D121" s="2"/>
    </row>
    <row r="122" spans="4:4" hidden="1" x14ac:dyDescent="0.3">
      <c r="D122" s="2"/>
    </row>
    <row r="123" spans="4:4" hidden="1" x14ac:dyDescent="0.3">
      <c r="D123" s="2"/>
    </row>
    <row r="124" spans="4:4" hidden="1" x14ac:dyDescent="0.3">
      <c r="D124" s="2"/>
    </row>
    <row r="125" spans="4:4" hidden="1" x14ac:dyDescent="0.3">
      <c r="D125" s="2"/>
    </row>
    <row r="126" spans="4:4" hidden="1" x14ac:dyDescent="0.3">
      <c r="D126" s="2"/>
    </row>
    <row r="127" spans="4:4" hidden="1" x14ac:dyDescent="0.3">
      <c r="D127" s="2"/>
    </row>
    <row r="128" spans="4:4" hidden="1" x14ac:dyDescent="0.3">
      <c r="D128" s="2"/>
    </row>
    <row r="129" spans="4:4" hidden="1" x14ac:dyDescent="0.3">
      <c r="D129" s="2"/>
    </row>
    <row r="130" spans="4:4" hidden="1" x14ac:dyDescent="0.3">
      <c r="D130" s="2"/>
    </row>
    <row r="131" spans="4:4" hidden="1" x14ac:dyDescent="0.3">
      <c r="D131" s="2"/>
    </row>
    <row r="132" spans="4:4" hidden="1" x14ac:dyDescent="0.3">
      <c r="D132" s="2"/>
    </row>
    <row r="133" spans="4:4" hidden="1" x14ac:dyDescent="0.3">
      <c r="D133" s="2"/>
    </row>
    <row r="134" spans="4:4" hidden="1" x14ac:dyDescent="0.3">
      <c r="D134" s="2"/>
    </row>
    <row r="135" spans="4:4" hidden="1" x14ac:dyDescent="0.3">
      <c r="D135" s="2"/>
    </row>
    <row r="136" spans="4:4" hidden="1" x14ac:dyDescent="0.3">
      <c r="D136" s="2"/>
    </row>
    <row r="137" spans="4:4" hidden="1" x14ac:dyDescent="0.3">
      <c r="D137" s="2"/>
    </row>
    <row r="138" spans="4:4" hidden="1" x14ac:dyDescent="0.3">
      <c r="D138" s="2"/>
    </row>
    <row r="139" spans="4:4" hidden="1" x14ac:dyDescent="0.3">
      <c r="D139" s="2"/>
    </row>
    <row r="140" spans="4:4" hidden="1" x14ac:dyDescent="0.3">
      <c r="D140" s="2"/>
    </row>
    <row r="141" spans="4:4" hidden="1" x14ac:dyDescent="0.3">
      <c r="D141" s="2"/>
    </row>
    <row r="142" spans="4:4" hidden="1" x14ac:dyDescent="0.3">
      <c r="D142" s="2"/>
    </row>
    <row r="143" spans="4:4" hidden="1" x14ac:dyDescent="0.3">
      <c r="D143" s="2"/>
    </row>
    <row r="144" spans="4:4" hidden="1" x14ac:dyDescent="0.3">
      <c r="D144" s="2"/>
    </row>
    <row r="145" spans="1:7" hidden="1" x14ac:dyDescent="0.3">
      <c r="D145" s="2"/>
    </row>
    <row r="146" spans="1:7" hidden="1" x14ac:dyDescent="0.3">
      <c r="D146" s="2"/>
    </row>
    <row r="147" spans="1:7" hidden="1" x14ac:dyDescent="0.3">
      <c r="D147" s="2"/>
    </row>
    <row r="148" spans="1:7" hidden="1" x14ac:dyDescent="0.3">
      <c r="D148" s="2"/>
    </row>
    <row r="149" spans="1:7" hidden="1" x14ac:dyDescent="0.3">
      <c r="D149" s="2"/>
    </row>
    <row r="150" spans="1:7" hidden="1" x14ac:dyDescent="0.3">
      <c r="D150" s="2"/>
    </row>
    <row r="151" spans="1:7" hidden="1" x14ac:dyDescent="0.3">
      <c r="D151" s="2"/>
    </row>
    <row r="152" spans="1:7" hidden="1" x14ac:dyDescent="0.3">
      <c r="D152" s="2"/>
    </row>
    <row r="153" spans="1:7" hidden="1" x14ac:dyDescent="0.3">
      <c r="D153" s="2"/>
    </row>
    <row r="154" spans="1:7" hidden="1" x14ac:dyDescent="0.3">
      <c r="D154" s="2"/>
    </row>
    <row r="159" spans="1:7" x14ac:dyDescent="0.3">
      <c r="A159" t="s">
        <v>1</v>
      </c>
      <c r="C159">
        <v>373.44</v>
      </c>
      <c r="D159">
        <f>COUNT(C159:C169)</f>
        <v>11</v>
      </c>
      <c r="E159">
        <f>AVERAGE(C159:C169)</f>
        <v>1328.8081818181799</v>
      </c>
      <c r="F159">
        <f>STDEV(C159:C169)</f>
        <v>798.15926321528104</v>
      </c>
      <c r="G159">
        <f>F159/SQRT(D159)</f>
        <v>240.65407263923655</v>
      </c>
    </row>
    <row r="160" spans="1:7" x14ac:dyDescent="0.3">
      <c r="A160" t="s">
        <v>1</v>
      </c>
      <c r="C160">
        <v>259.35999999999967</v>
      </c>
    </row>
    <row r="161" spans="1:7" x14ac:dyDescent="0.3">
      <c r="A161" t="s">
        <v>1</v>
      </c>
      <c r="C161">
        <v>885.28000000000065</v>
      </c>
    </row>
    <row r="162" spans="1:7" x14ac:dyDescent="0.3">
      <c r="A162" t="s">
        <v>1</v>
      </c>
      <c r="C162">
        <v>283.84000000000015</v>
      </c>
    </row>
    <row r="163" spans="1:7" x14ac:dyDescent="0.3">
      <c r="A163" t="s">
        <v>1</v>
      </c>
      <c r="C163">
        <v>1790.2099999999991</v>
      </c>
    </row>
    <row r="164" spans="1:7" x14ac:dyDescent="0.3">
      <c r="A164" t="s">
        <v>1</v>
      </c>
      <c r="C164">
        <v>1041.1199999999953</v>
      </c>
    </row>
    <row r="165" spans="1:7" x14ac:dyDescent="0.3">
      <c r="A165" t="s">
        <v>1</v>
      </c>
      <c r="C165">
        <v>1574.7200000000012</v>
      </c>
    </row>
    <row r="166" spans="1:7" x14ac:dyDescent="0.3">
      <c r="A166" t="s">
        <v>1</v>
      </c>
      <c r="C166">
        <v>1767.320000000007</v>
      </c>
    </row>
    <row r="167" spans="1:7" x14ac:dyDescent="0.3">
      <c r="A167" t="s">
        <v>1</v>
      </c>
      <c r="C167">
        <v>2428.4799999999959</v>
      </c>
    </row>
    <row r="168" spans="1:7" x14ac:dyDescent="0.3">
      <c r="A168" t="s">
        <v>1</v>
      </c>
      <c r="C168">
        <v>1936.3199999999924</v>
      </c>
    </row>
    <row r="169" spans="1:7" x14ac:dyDescent="0.3">
      <c r="A169" t="s">
        <v>1</v>
      </c>
      <c r="C169">
        <v>2276.7999999999884</v>
      </c>
    </row>
    <row r="170" spans="1:7" x14ac:dyDescent="0.3">
      <c r="A170" t="s">
        <v>3</v>
      </c>
      <c r="C170">
        <v>37.44</v>
      </c>
      <c r="D170">
        <f>COUNT(C170:C179)</f>
        <v>10</v>
      </c>
      <c r="E170">
        <f>AVERAGE(C170:C179)</f>
        <v>37.536000000000186</v>
      </c>
      <c r="F170">
        <f>STDEV(C170:C179)</f>
        <v>17.524719810722427</v>
      </c>
      <c r="G170">
        <f>F170/SQRT(D170)</f>
        <v>5.5418029958157753</v>
      </c>
    </row>
    <row r="171" spans="1:7" x14ac:dyDescent="0.3">
      <c r="A171" t="s">
        <v>3</v>
      </c>
      <c r="C171">
        <v>39.360000000000582</v>
      </c>
    </row>
    <row r="172" spans="1:7" x14ac:dyDescent="0.3">
      <c r="A172" t="s">
        <v>3</v>
      </c>
      <c r="C172">
        <v>29.1200000000008</v>
      </c>
    </row>
    <row r="173" spans="1:7" x14ac:dyDescent="0.3">
      <c r="A173" t="s">
        <v>3</v>
      </c>
      <c r="C173">
        <v>50.8799999999992</v>
      </c>
    </row>
    <row r="174" spans="1:7" x14ac:dyDescent="0.3">
      <c r="A174" t="s">
        <v>3</v>
      </c>
      <c r="C174">
        <v>33.119999999998981</v>
      </c>
    </row>
    <row r="175" spans="1:7" x14ac:dyDescent="0.3">
      <c r="A175" t="s">
        <v>3</v>
      </c>
      <c r="C175">
        <v>81.599999999991269</v>
      </c>
    </row>
    <row r="176" spans="1:7" x14ac:dyDescent="0.3">
      <c r="A176" t="s">
        <v>3</v>
      </c>
      <c r="C176">
        <v>22.720000000001164</v>
      </c>
    </row>
    <row r="177" spans="1:7" x14ac:dyDescent="0.3">
      <c r="A177" t="s">
        <v>3</v>
      </c>
      <c r="C177">
        <v>27.679999999993015</v>
      </c>
    </row>
    <row r="178" spans="1:7" x14ac:dyDescent="0.3">
      <c r="A178" t="s">
        <v>3</v>
      </c>
      <c r="C178">
        <v>26.560000000012224</v>
      </c>
    </row>
    <row r="179" spans="1:7" x14ac:dyDescent="0.3">
      <c r="A179" t="s">
        <v>3</v>
      </c>
      <c r="C179">
        <v>26.880000000004657</v>
      </c>
    </row>
    <row r="180" spans="1:7" x14ac:dyDescent="0.3">
      <c r="A180" t="s">
        <v>4</v>
      </c>
      <c r="C180">
        <v>121.60000000000002</v>
      </c>
      <c r="D180">
        <f>COUNT(C180:C189)</f>
        <v>10</v>
      </c>
      <c r="E180">
        <f>AVERAGE(C180:C189)</f>
        <v>101.64400000000157</v>
      </c>
      <c r="F180">
        <f>STDEV(C180:C189)</f>
        <v>108.43139266631223</v>
      </c>
      <c r="G180">
        <f>F180/SQRT(D180)</f>
        <v>34.289017068962458</v>
      </c>
    </row>
    <row r="181" spans="1:7" x14ac:dyDescent="0.3">
      <c r="A181" t="s">
        <v>4</v>
      </c>
      <c r="C181">
        <v>47.679999999999382</v>
      </c>
    </row>
    <row r="182" spans="1:7" x14ac:dyDescent="0.3">
      <c r="A182" t="s">
        <v>4</v>
      </c>
      <c r="C182">
        <v>26.8799999999992</v>
      </c>
    </row>
    <row r="183" spans="1:7" x14ac:dyDescent="0.3">
      <c r="A183" t="s">
        <v>4</v>
      </c>
      <c r="C183">
        <v>171.84000000000015</v>
      </c>
    </row>
    <row r="184" spans="1:7" x14ac:dyDescent="0.3">
      <c r="A184" t="s">
        <v>4</v>
      </c>
      <c r="C184">
        <v>55.360000000000582</v>
      </c>
    </row>
    <row r="185" spans="1:7" x14ac:dyDescent="0.3">
      <c r="A185" t="s">
        <v>4</v>
      </c>
      <c r="C185">
        <v>381.76000000000931</v>
      </c>
    </row>
    <row r="186" spans="1:7" x14ac:dyDescent="0.3">
      <c r="A186" t="s">
        <v>4</v>
      </c>
      <c r="C186">
        <v>44.279999999998836</v>
      </c>
    </row>
    <row r="187" spans="1:7" x14ac:dyDescent="0.3">
      <c r="A187" t="s">
        <v>4</v>
      </c>
      <c r="C187">
        <v>89.759999999994761</v>
      </c>
    </row>
    <row r="188" spans="1:7" x14ac:dyDescent="0.3">
      <c r="A188" t="s">
        <v>4</v>
      </c>
      <c r="C188">
        <v>40.960000000006403</v>
      </c>
    </row>
    <row r="189" spans="1:7" x14ac:dyDescent="0.3">
      <c r="A189" t="s">
        <v>4</v>
      </c>
      <c r="C189">
        <v>36.320000000006985</v>
      </c>
    </row>
    <row r="190" spans="1:7" x14ac:dyDescent="0.3">
      <c r="A190" t="s">
        <v>5</v>
      </c>
      <c r="C190">
        <v>6904.32</v>
      </c>
      <c r="D190">
        <f>COUNT(C190:C199)</f>
        <v>10</v>
      </c>
      <c r="E190">
        <f>AVERAGE(C190:C199)</f>
        <v>13518.567999999999</v>
      </c>
      <c r="F190">
        <f>STDEV(C190:C199)</f>
        <v>10095.276718995099</v>
      </c>
      <c r="G190">
        <f>F190/SQRT(D190)</f>
        <v>3192.4068041696132</v>
      </c>
    </row>
    <row r="191" spans="1:7" x14ac:dyDescent="0.3">
      <c r="A191" t="s">
        <v>5</v>
      </c>
      <c r="C191">
        <v>4925.7599999999993</v>
      </c>
    </row>
    <row r="192" spans="1:7" x14ac:dyDescent="0.3">
      <c r="A192" t="s">
        <v>5</v>
      </c>
      <c r="C192">
        <v>12177.920000000002</v>
      </c>
    </row>
    <row r="193" spans="1:11" x14ac:dyDescent="0.3">
      <c r="A193" t="s">
        <v>5</v>
      </c>
      <c r="C193">
        <v>40212.800000000003</v>
      </c>
    </row>
    <row r="194" spans="1:11" x14ac:dyDescent="0.3">
      <c r="A194" t="s">
        <v>5</v>
      </c>
      <c r="C194">
        <v>12640.64</v>
      </c>
    </row>
    <row r="195" spans="1:11" x14ac:dyDescent="0.3">
      <c r="A195" t="s">
        <v>5</v>
      </c>
      <c r="C195">
        <v>13345.339999999997</v>
      </c>
    </row>
    <row r="196" spans="1:11" x14ac:dyDescent="0.3">
      <c r="A196" t="s">
        <v>5</v>
      </c>
      <c r="C196">
        <v>7482.8800000000047</v>
      </c>
    </row>
    <row r="197" spans="1:11" x14ac:dyDescent="0.3">
      <c r="A197" t="s">
        <v>5</v>
      </c>
      <c r="C197">
        <v>7344.5</v>
      </c>
    </row>
    <row r="198" spans="1:11" x14ac:dyDescent="0.3">
      <c r="A198" t="s">
        <v>5</v>
      </c>
      <c r="C198">
        <v>13483.839999999997</v>
      </c>
    </row>
    <row r="199" spans="1:11" x14ac:dyDescent="0.3">
      <c r="A199" t="s">
        <v>5</v>
      </c>
      <c r="C199">
        <v>16667.679999999993</v>
      </c>
    </row>
    <row r="202" spans="1:11" x14ac:dyDescent="0.3">
      <c r="K202" t="s">
        <v>6</v>
      </c>
    </row>
    <row r="203" spans="1:11" x14ac:dyDescent="0.3">
      <c r="E203" t="s">
        <v>20</v>
      </c>
      <c r="F203" t="s">
        <v>7</v>
      </c>
      <c r="G203">
        <v>11</v>
      </c>
      <c r="H203">
        <v>1328.8081818181799</v>
      </c>
      <c r="I203">
        <v>798.15926321528104</v>
      </c>
      <c r="J203">
        <v>240.65407263923655</v>
      </c>
      <c r="K203">
        <f>G203*H203</f>
        <v>14616.889999999979</v>
      </c>
    </row>
    <row r="204" spans="1:11" x14ac:dyDescent="0.3">
      <c r="E204" t="s">
        <v>20</v>
      </c>
      <c r="F204" t="s">
        <v>8</v>
      </c>
      <c r="G204">
        <v>10</v>
      </c>
      <c r="H204">
        <v>37.536000000000186</v>
      </c>
      <c r="I204">
        <v>17.524719810722427</v>
      </c>
      <c r="J204">
        <v>5.5418029958157753</v>
      </c>
      <c r="K204">
        <f t="shared" ref="K204:K208" si="2">G204*H204</f>
        <v>375.36000000000183</v>
      </c>
    </row>
    <row r="205" spans="1:11" x14ac:dyDescent="0.3">
      <c r="E205" t="s">
        <v>20</v>
      </c>
      <c r="F205" t="s">
        <v>9</v>
      </c>
      <c r="G205">
        <v>10</v>
      </c>
      <c r="H205">
        <v>101.64400000000157</v>
      </c>
      <c r="I205">
        <v>108.43139266631223</v>
      </c>
      <c r="J205">
        <v>34.289017068962458</v>
      </c>
      <c r="K205">
        <f t="shared" si="2"/>
        <v>1016.4400000000157</v>
      </c>
    </row>
    <row r="206" spans="1:11" x14ac:dyDescent="0.3">
      <c r="E206" t="s">
        <v>20</v>
      </c>
      <c r="F206" t="s">
        <v>10</v>
      </c>
      <c r="G206">
        <v>10</v>
      </c>
      <c r="H206">
        <v>13518.567999999999</v>
      </c>
      <c r="I206">
        <v>10095.276718995099</v>
      </c>
      <c r="J206">
        <v>3192.4068041696132</v>
      </c>
      <c r="K206">
        <f t="shared" si="2"/>
        <v>135185.68</v>
      </c>
    </row>
    <row r="207" spans="1:11" x14ac:dyDescent="0.3">
      <c r="E207" t="s">
        <v>20</v>
      </c>
      <c r="F207" t="s">
        <v>11</v>
      </c>
      <c r="G207">
        <v>0</v>
      </c>
      <c r="H207">
        <v>0</v>
      </c>
      <c r="I207">
        <v>0</v>
      </c>
      <c r="J207">
        <v>0</v>
      </c>
      <c r="K207">
        <f t="shared" si="2"/>
        <v>0</v>
      </c>
    </row>
    <row r="208" spans="1:11" x14ac:dyDescent="0.3">
      <c r="E208" t="s">
        <v>20</v>
      </c>
      <c r="F208" t="s">
        <v>12</v>
      </c>
      <c r="G208">
        <v>0</v>
      </c>
      <c r="H208">
        <v>0</v>
      </c>
      <c r="I208">
        <v>0</v>
      </c>
      <c r="J208">
        <v>0</v>
      </c>
      <c r="K208">
        <f t="shared" si="2"/>
        <v>0</v>
      </c>
    </row>
    <row r="209" spans="11:11" x14ac:dyDescent="0.3">
      <c r="K209">
        <f>SUM(K203:K208)</f>
        <v>151194.37</v>
      </c>
    </row>
  </sheetData>
  <autoFilter ref="D1:D154">
    <filterColumn colId="0">
      <filters>
        <filter val="1"/>
      </filters>
    </filterColumn>
  </autoFilter>
  <sortState ref="A159:C199">
    <sortCondition ref="A159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04"/>
  <sheetViews>
    <sheetView topLeftCell="A180" workbookViewId="0">
      <selection activeCell="E198" sqref="E198:K203"/>
    </sheetView>
  </sheetViews>
  <sheetFormatPr defaultRowHeight="14.4" x14ac:dyDescent="0.3"/>
  <cols>
    <col min="1" max="1" width="11.6640625" customWidth="1"/>
    <col min="2" max="2" width="10" bestFit="1" customWidth="1"/>
    <col min="3" max="3" width="10.6640625" bestFit="1" customWidth="1"/>
    <col min="4" max="4" width="9.21875" bestFit="1" customWidth="1"/>
    <col min="5" max="6" width="8.21875" bestFit="1" customWidth="1"/>
    <col min="8" max="10" width="8.21875" bestFit="1" customWidth="1"/>
  </cols>
  <sheetData>
    <row r="1" spans="1:11" x14ac:dyDescent="0.3">
      <c r="A1" t="s">
        <v>1</v>
      </c>
      <c r="C1">
        <f>B2</f>
        <v>1007.68</v>
      </c>
      <c r="D1" s="2">
        <v>1</v>
      </c>
    </row>
    <row r="2" spans="1:11" hidden="1" x14ac:dyDescent="0.3">
      <c r="B2">
        <v>1007.68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0</v>
      </c>
      <c r="C3">
        <f>B4-B2</f>
        <v>212.48000000000013</v>
      </c>
      <c r="D3" s="2">
        <v>1</v>
      </c>
    </row>
    <row r="4" spans="1:11" hidden="1" x14ac:dyDescent="0.3">
      <c r="B4">
        <v>1220.1600000000001</v>
      </c>
      <c r="C4">
        <f t="shared" ref="C4:C68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1</v>
      </c>
      <c r="C5">
        <f t="shared" si="0"/>
        <v>1033.4399999999998</v>
      </c>
      <c r="D5" s="2">
        <v>1</v>
      </c>
    </row>
    <row r="6" spans="1:11" hidden="1" x14ac:dyDescent="0.3">
      <c r="B6">
        <v>2253.6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2</v>
      </c>
      <c r="C7">
        <f>B8-B6</f>
        <v>219.36000000000013</v>
      </c>
      <c r="D7" s="2">
        <v>1</v>
      </c>
    </row>
    <row r="8" spans="1:11" hidden="1" x14ac:dyDescent="0.3">
      <c r="B8">
        <v>2472.96</v>
      </c>
      <c r="C8">
        <f>B9-B7</f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6.8800000000001091</v>
      </c>
      <c r="D9" s="2">
        <v>1</v>
      </c>
    </row>
    <row r="10" spans="1:11" hidden="1" x14ac:dyDescent="0.3">
      <c r="B10">
        <v>2479.84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0</v>
      </c>
      <c r="C11">
        <f t="shared" si="0"/>
        <v>334.55999999999995</v>
      </c>
      <c r="D11" s="2">
        <v>1</v>
      </c>
    </row>
    <row r="12" spans="1:11" hidden="1" x14ac:dyDescent="0.3">
      <c r="B12">
        <v>2814.4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1</v>
      </c>
      <c r="C13">
        <f t="shared" si="0"/>
        <v>343.19999999999982</v>
      </c>
      <c r="D13" s="2">
        <v>1</v>
      </c>
    </row>
    <row r="14" spans="1:11" hidden="1" x14ac:dyDescent="0.3">
      <c r="B14">
        <v>3157.6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0</v>
      </c>
      <c r="C15">
        <f t="shared" si="0"/>
        <v>659</v>
      </c>
      <c r="D15" s="2">
        <v>1</v>
      </c>
    </row>
    <row r="16" spans="1:11" hidden="1" x14ac:dyDescent="0.3">
      <c r="B16">
        <v>3816.6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839.40000000000009</v>
      </c>
      <c r="D17" s="2">
        <v>1</v>
      </c>
    </row>
    <row r="18" spans="1:11" hidden="1" x14ac:dyDescent="0.3">
      <c r="B18">
        <v>4656</v>
      </c>
      <c r="C18">
        <f>B23-B17</f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0</v>
      </c>
      <c r="C19">
        <f>B20-B18</f>
        <v>130.5600000000004</v>
      </c>
      <c r="D19" s="2">
        <v>1</v>
      </c>
      <c r="E19" s="1"/>
      <c r="F19" s="1"/>
      <c r="G19" s="1"/>
      <c r="H19" s="1"/>
      <c r="I19" s="1"/>
      <c r="J19" s="1"/>
      <c r="K19" s="1"/>
    </row>
    <row r="20" spans="1:11" hidden="1" x14ac:dyDescent="0.3">
      <c r="B20">
        <v>4786.5600000000004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>B22-B20</f>
        <v>1370.3999999999996</v>
      </c>
      <c r="D21" s="2">
        <v>1</v>
      </c>
      <c r="E21" s="1"/>
      <c r="F21" s="1"/>
      <c r="G21" s="1"/>
      <c r="H21" s="1"/>
      <c r="I21" s="1"/>
      <c r="J21" s="1"/>
      <c r="K21" s="1"/>
    </row>
    <row r="22" spans="1:11" hidden="1" x14ac:dyDescent="0.3">
      <c r="B22">
        <v>6156.96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2</v>
      </c>
      <c r="C23">
        <f>B24-B18</f>
        <v>8331.67</v>
      </c>
      <c r="D23" s="2">
        <v>1</v>
      </c>
    </row>
    <row r="24" spans="1:11" hidden="1" x14ac:dyDescent="0.3">
      <c r="B24">
        <v>12987.67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16</v>
      </c>
      <c r="C25">
        <f t="shared" si="0"/>
        <v>21.600000000000364</v>
      </c>
      <c r="D25" s="2">
        <v>1</v>
      </c>
    </row>
    <row r="26" spans="1:11" hidden="1" x14ac:dyDescent="0.3">
      <c r="B26">
        <v>13009.27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0</v>
      </c>
      <c r="C27">
        <f t="shared" si="0"/>
        <v>240</v>
      </c>
      <c r="D27" s="2">
        <v>1</v>
      </c>
    </row>
    <row r="28" spans="1:11" hidden="1" x14ac:dyDescent="0.3">
      <c r="B28">
        <v>13249.27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1</v>
      </c>
      <c r="C29">
        <f t="shared" si="0"/>
        <v>572.79999999999927</v>
      </c>
      <c r="D29" s="2">
        <v>1</v>
      </c>
    </row>
    <row r="30" spans="1:11" hidden="1" x14ac:dyDescent="0.3">
      <c r="B30">
        <v>13822.07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2</v>
      </c>
      <c r="C31">
        <f t="shared" si="0"/>
        <v>141.92000000000007</v>
      </c>
      <c r="D31" s="2">
        <v>1</v>
      </c>
    </row>
    <row r="32" spans="1:11" hidden="1" x14ac:dyDescent="0.3">
      <c r="B32">
        <v>13963.99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1</v>
      </c>
      <c r="C33">
        <f t="shared" si="0"/>
        <v>10.559999999999491</v>
      </c>
      <c r="D33" s="2">
        <v>1</v>
      </c>
    </row>
    <row r="34" spans="1:11" hidden="1" x14ac:dyDescent="0.3">
      <c r="B34">
        <v>13974.55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0</v>
      </c>
      <c r="C35">
        <f t="shared" si="0"/>
        <v>593.1200000000008</v>
      </c>
      <c r="D35" s="2">
        <v>1</v>
      </c>
    </row>
    <row r="36" spans="1:11" hidden="1" x14ac:dyDescent="0.3">
      <c r="B36">
        <v>14567.67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557.76000000000022</v>
      </c>
      <c r="D37" s="2">
        <v>1</v>
      </c>
    </row>
    <row r="38" spans="1:11" hidden="1" x14ac:dyDescent="0.3">
      <c r="B38">
        <v>15125.43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0</v>
      </c>
      <c r="C39">
        <f t="shared" si="0"/>
        <v>154.39999999999964</v>
      </c>
      <c r="D39" s="2">
        <v>1</v>
      </c>
    </row>
    <row r="40" spans="1:11" hidden="1" x14ac:dyDescent="0.3">
      <c r="B40">
        <v>15279.83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332.15999999999985</v>
      </c>
      <c r="D41" s="2">
        <v>1</v>
      </c>
    </row>
    <row r="42" spans="1:11" hidden="1" x14ac:dyDescent="0.3">
      <c r="B42">
        <v>15611.99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0</v>
      </c>
      <c r="C43">
        <f t="shared" si="0"/>
        <v>424.96000000000095</v>
      </c>
      <c r="D43" s="2">
        <v>1</v>
      </c>
    </row>
    <row r="44" spans="1:11" hidden="1" x14ac:dyDescent="0.3">
      <c r="B44">
        <v>16036.95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915.68000000000029</v>
      </c>
      <c r="D45" s="2">
        <v>1</v>
      </c>
    </row>
    <row r="46" spans="1:11" hidden="1" x14ac:dyDescent="0.3">
      <c r="B46">
        <v>16952.63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0</v>
      </c>
      <c r="C47">
        <f t="shared" si="0"/>
        <v>244.79999999999927</v>
      </c>
      <c r="D47" s="2">
        <v>1</v>
      </c>
    </row>
    <row r="48" spans="1:11" hidden="1" x14ac:dyDescent="0.3">
      <c r="B48">
        <v>17197.43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0"/>
        <v>1474.0799999999981</v>
      </c>
      <c r="D49" s="2">
        <v>1</v>
      </c>
    </row>
    <row r="50" spans="1:11" hidden="1" x14ac:dyDescent="0.3">
      <c r="B50">
        <v>18671.509999999998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0</v>
      </c>
      <c r="C51">
        <f t="shared" si="0"/>
        <v>158.40000000000146</v>
      </c>
      <c r="D51" s="2">
        <v>1</v>
      </c>
    </row>
    <row r="52" spans="1:11" hidden="1" x14ac:dyDescent="0.3">
      <c r="B52">
        <v>18829.91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1</v>
      </c>
      <c r="C53">
        <f t="shared" si="0"/>
        <v>1570.2400000000016</v>
      </c>
      <c r="D53" s="2">
        <v>1</v>
      </c>
    </row>
    <row r="54" spans="1:11" hidden="1" x14ac:dyDescent="0.3">
      <c r="B54">
        <v>20400.150000000001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3</v>
      </c>
      <c r="C55">
        <f t="shared" si="0"/>
        <v>50.879999999997381</v>
      </c>
      <c r="D55" s="2">
        <v>1</v>
      </c>
    </row>
    <row r="56" spans="1:11" hidden="1" x14ac:dyDescent="0.3">
      <c r="B56">
        <v>20451.03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4</v>
      </c>
      <c r="C57">
        <f t="shared" si="0"/>
        <v>178.72000000000116</v>
      </c>
      <c r="D57" s="2">
        <v>1</v>
      </c>
    </row>
    <row r="58" spans="1:11" hidden="1" x14ac:dyDescent="0.3">
      <c r="B58">
        <v>20629.75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5</v>
      </c>
      <c r="C59">
        <f t="shared" si="0"/>
        <v>110251.06</v>
      </c>
      <c r="D59" s="2">
        <v>1</v>
      </c>
    </row>
    <row r="60" spans="1:11" hidden="1" x14ac:dyDescent="0.3">
      <c r="B60">
        <v>130880.81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3529.820000000007</v>
      </c>
      <c r="D61" s="2">
        <v>1</v>
      </c>
    </row>
    <row r="62" spans="1:11" hidden="1" x14ac:dyDescent="0.3">
      <c r="B62">
        <v>134410.63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3</v>
      </c>
      <c r="C63">
        <f t="shared" si="0"/>
        <v>42.239999999990687</v>
      </c>
      <c r="D63" s="2">
        <v>1</v>
      </c>
    </row>
    <row r="64" spans="1:11" hidden="1" x14ac:dyDescent="0.3">
      <c r="B64">
        <v>134452.87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4</v>
      </c>
      <c r="C65">
        <f t="shared" si="0"/>
        <v>42.559999999997672</v>
      </c>
      <c r="D65" s="2">
        <v>1</v>
      </c>
    </row>
    <row r="66" spans="1:11" hidden="1" x14ac:dyDescent="0.3">
      <c r="B66">
        <v>134495.43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5</v>
      </c>
      <c r="C67">
        <f t="shared" si="0"/>
        <v>16699.200000000012</v>
      </c>
      <c r="D67" s="2">
        <v>1</v>
      </c>
    </row>
    <row r="68" spans="1:11" hidden="1" x14ac:dyDescent="0.3">
      <c r="B68">
        <v>151194.63</v>
      </c>
      <c r="C68">
        <f t="shared" si="0"/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hidden="1" x14ac:dyDescent="0.3">
      <c r="D69" s="2"/>
    </row>
    <row r="70" spans="1:11" hidden="1" x14ac:dyDescent="0.3">
      <c r="D70" s="2"/>
    </row>
    <row r="71" spans="1:11" hidden="1" x14ac:dyDescent="0.3">
      <c r="D71" s="2"/>
    </row>
    <row r="72" spans="1:11" hidden="1" x14ac:dyDescent="0.3">
      <c r="D72" s="2"/>
    </row>
    <row r="73" spans="1:11" hidden="1" x14ac:dyDescent="0.3">
      <c r="D73" s="2"/>
    </row>
    <row r="74" spans="1:11" hidden="1" x14ac:dyDescent="0.3">
      <c r="D74" s="2"/>
    </row>
    <row r="75" spans="1:11" hidden="1" x14ac:dyDescent="0.3">
      <c r="D75" s="2"/>
    </row>
    <row r="76" spans="1:11" hidden="1" x14ac:dyDescent="0.3">
      <c r="D76" s="2"/>
    </row>
    <row r="77" spans="1:11" hidden="1" x14ac:dyDescent="0.3">
      <c r="D77" s="2"/>
    </row>
    <row r="78" spans="1:11" hidden="1" x14ac:dyDescent="0.3">
      <c r="D78" s="2"/>
    </row>
    <row r="79" spans="1:11" hidden="1" x14ac:dyDescent="0.3">
      <c r="D79" s="2"/>
    </row>
    <row r="80" spans="1:11" hidden="1" x14ac:dyDescent="0.3">
      <c r="D80" s="2"/>
    </row>
    <row r="81" spans="4:4" hidden="1" x14ac:dyDescent="0.3">
      <c r="D81" s="2"/>
    </row>
    <row r="82" spans="4:4" hidden="1" x14ac:dyDescent="0.3">
      <c r="D82" s="2"/>
    </row>
    <row r="83" spans="4:4" hidden="1" x14ac:dyDescent="0.3">
      <c r="D83" s="2"/>
    </row>
    <row r="84" spans="4:4" hidden="1" x14ac:dyDescent="0.3">
      <c r="D84" s="2"/>
    </row>
    <row r="85" spans="4:4" hidden="1" x14ac:dyDescent="0.3">
      <c r="D85" s="2"/>
    </row>
    <row r="86" spans="4:4" hidden="1" x14ac:dyDescent="0.3">
      <c r="D86" s="2"/>
    </row>
    <row r="87" spans="4:4" hidden="1" x14ac:dyDescent="0.3">
      <c r="D87" s="2"/>
    </row>
    <row r="88" spans="4:4" hidden="1" x14ac:dyDescent="0.3">
      <c r="D88" s="2"/>
    </row>
    <row r="89" spans="4:4" hidden="1" x14ac:dyDescent="0.3">
      <c r="D89" s="2"/>
    </row>
    <row r="90" spans="4:4" hidden="1" x14ac:dyDescent="0.3">
      <c r="D90" s="2"/>
    </row>
    <row r="91" spans="4:4" hidden="1" x14ac:dyDescent="0.3">
      <c r="D91" s="2"/>
    </row>
    <row r="92" spans="4:4" hidden="1" x14ac:dyDescent="0.3">
      <c r="D92" s="2"/>
    </row>
    <row r="93" spans="4:4" hidden="1" x14ac:dyDescent="0.3">
      <c r="D93" s="2"/>
    </row>
    <row r="94" spans="4:4" hidden="1" x14ac:dyDescent="0.3">
      <c r="D94" s="2"/>
    </row>
    <row r="95" spans="4:4" hidden="1" x14ac:dyDescent="0.3">
      <c r="D95" s="2"/>
    </row>
    <row r="96" spans="4:4" hidden="1" x14ac:dyDescent="0.3">
      <c r="D96" s="2"/>
    </row>
    <row r="97" spans="4:4" hidden="1" x14ac:dyDescent="0.3">
      <c r="D97" s="2"/>
    </row>
    <row r="98" spans="4:4" hidden="1" x14ac:dyDescent="0.3">
      <c r="D98" s="2"/>
    </row>
    <row r="99" spans="4:4" hidden="1" x14ac:dyDescent="0.3">
      <c r="D99" s="2"/>
    </row>
    <row r="100" spans="4:4" hidden="1" x14ac:dyDescent="0.3">
      <c r="D100" s="2"/>
    </row>
    <row r="101" spans="4:4" hidden="1" x14ac:dyDescent="0.3">
      <c r="D101" s="2"/>
    </row>
    <row r="102" spans="4:4" hidden="1" x14ac:dyDescent="0.3">
      <c r="D102" s="2"/>
    </row>
    <row r="103" spans="4:4" hidden="1" x14ac:dyDescent="0.3">
      <c r="D103" s="2"/>
    </row>
    <row r="104" spans="4:4" hidden="1" x14ac:dyDescent="0.3">
      <c r="D104" s="2"/>
    </row>
    <row r="105" spans="4:4" hidden="1" x14ac:dyDescent="0.3">
      <c r="D105" s="2"/>
    </row>
    <row r="106" spans="4:4" hidden="1" x14ac:dyDescent="0.3">
      <c r="D106" s="2"/>
    </row>
    <row r="107" spans="4:4" hidden="1" x14ac:dyDescent="0.3">
      <c r="D107" s="2"/>
    </row>
    <row r="108" spans="4:4" hidden="1" x14ac:dyDescent="0.3">
      <c r="D108" s="2"/>
    </row>
    <row r="109" spans="4:4" hidden="1" x14ac:dyDescent="0.3">
      <c r="D109" s="2"/>
    </row>
    <row r="110" spans="4:4" hidden="1" x14ac:dyDescent="0.3">
      <c r="D110" s="2"/>
    </row>
    <row r="111" spans="4:4" hidden="1" x14ac:dyDescent="0.3">
      <c r="D111" s="2"/>
    </row>
    <row r="112" spans="4:4" hidden="1" x14ac:dyDescent="0.3">
      <c r="D112" s="2"/>
    </row>
    <row r="113" spans="4:4" hidden="1" x14ac:dyDescent="0.3">
      <c r="D113" s="2"/>
    </row>
    <row r="114" spans="4:4" hidden="1" x14ac:dyDescent="0.3">
      <c r="D114" s="2"/>
    </row>
    <row r="115" spans="4:4" hidden="1" x14ac:dyDescent="0.3">
      <c r="D115" s="2"/>
    </row>
    <row r="116" spans="4:4" hidden="1" x14ac:dyDescent="0.3">
      <c r="D116" s="2"/>
    </row>
    <row r="117" spans="4:4" hidden="1" x14ac:dyDescent="0.3">
      <c r="D117" s="2"/>
    </row>
    <row r="118" spans="4:4" hidden="1" x14ac:dyDescent="0.3">
      <c r="D118" s="2"/>
    </row>
    <row r="119" spans="4:4" hidden="1" x14ac:dyDescent="0.3">
      <c r="D119" s="2"/>
    </row>
    <row r="120" spans="4:4" hidden="1" x14ac:dyDescent="0.3">
      <c r="D120" s="2"/>
    </row>
    <row r="121" spans="4:4" hidden="1" x14ac:dyDescent="0.3">
      <c r="D121" s="2"/>
    </row>
    <row r="122" spans="4:4" hidden="1" x14ac:dyDescent="0.3">
      <c r="D122" s="2"/>
    </row>
    <row r="123" spans="4:4" hidden="1" x14ac:dyDescent="0.3">
      <c r="D123" s="2"/>
    </row>
    <row r="124" spans="4:4" hidden="1" x14ac:dyDescent="0.3">
      <c r="D124" s="2"/>
    </row>
    <row r="125" spans="4:4" hidden="1" x14ac:dyDescent="0.3">
      <c r="D125" s="2"/>
    </row>
    <row r="126" spans="4:4" hidden="1" x14ac:dyDescent="0.3">
      <c r="D126" s="2"/>
    </row>
    <row r="127" spans="4:4" hidden="1" x14ac:dyDescent="0.3">
      <c r="D127" s="2"/>
    </row>
    <row r="128" spans="4:4" hidden="1" x14ac:dyDescent="0.3">
      <c r="D128" s="2"/>
    </row>
    <row r="129" spans="4:4" hidden="1" x14ac:dyDescent="0.3">
      <c r="D129" s="2"/>
    </row>
    <row r="130" spans="4:4" hidden="1" x14ac:dyDescent="0.3">
      <c r="D130" s="2"/>
    </row>
    <row r="131" spans="4:4" hidden="1" x14ac:dyDescent="0.3">
      <c r="D131" s="2"/>
    </row>
    <row r="132" spans="4:4" hidden="1" x14ac:dyDescent="0.3">
      <c r="D132" s="2"/>
    </row>
    <row r="133" spans="4:4" hidden="1" x14ac:dyDescent="0.3">
      <c r="D133" s="2"/>
    </row>
    <row r="134" spans="4:4" hidden="1" x14ac:dyDescent="0.3">
      <c r="D134" s="2"/>
    </row>
    <row r="135" spans="4:4" hidden="1" x14ac:dyDescent="0.3">
      <c r="D135" s="2"/>
    </row>
    <row r="136" spans="4:4" hidden="1" x14ac:dyDescent="0.3">
      <c r="D136" s="2"/>
    </row>
    <row r="137" spans="4:4" hidden="1" x14ac:dyDescent="0.3">
      <c r="D137" s="2"/>
    </row>
    <row r="138" spans="4:4" hidden="1" x14ac:dyDescent="0.3">
      <c r="D138" s="2"/>
    </row>
    <row r="139" spans="4:4" hidden="1" x14ac:dyDescent="0.3">
      <c r="D139" s="2"/>
    </row>
    <row r="140" spans="4:4" hidden="1" x14ac:dyDescent="0.3">
      <c r="D140" s="2"/>
    </row>
    <row r="141" spans="4:4" hidden="1" x14ac:dyDescent="0.3">
      <c r="D141" s="2"/>
    </row>
    <row r="142" spans="4:4" hidden="1" x14ac:dyDescent="0.3">
      <c r="D142" s="2"/>
    </row>
    <row r="143" spans="4:4" hidden="1" x14ac:dyDescent="0.3">
      <c r="D143" s="2"/>
    </row>
    <row r="144" spans="4:4" hidden="1" x14ac:dyDescent="0.3">
      <c r="D144" s="2"/>
    </row>
    <row r="145" spans="4:4" hidden="1" x14ac:dyDescent="0.3">
      <c r="D145" s="2"/>
    </row>
    <row r="146" spans="4:4" hidden="1" x14ac:dyDescent="0.3">
      <c r="D146" s="2"/>
    </row>
    <row r="147" spans="4:4" hidden="1" x14ac:dyDescent="0.3">
      <c r="D147" s="2"/>
    </row>
    <row r="148" spans="4:4" hidden="1" x14ac:dyDescent="0.3">
      <c r="D148" s="2"/>
    </row>
    <row r="149" spans="4:4" hidden="1" x14ac:dyDescent="0.3">
      <c r="D149" s="2"/>
    </row>
    <row r="150" spans="4:4" hidden="1" x14ac:dyDescent="0.3">
      <c r="D150" s="2"/>
    </row>
    <row r="151" spans="4:4" hidden="1" x14ac:dyDescent="0.3">
      <c r="D151" s="2"/>
    </row>
    <row r="152" spans="4:4" hidden="1" x14ac:dyDescent="0.3">
      <c r="D152" s="2"/>
    </row>
    <row r="153" spans="4:4" hidden="1" x14ac:dyDescent="0.3">
      <c r="D153" s="2"/>
    </row>
    <row r="154" spans="4:4" hidden="1" x14ac:dyDescent="0.3">
      <c r="D154" s="2"/>
    </row>
    <row r="155" spans="4:4" hidden="1" x14ac:dyDescent="0.3">
      <c r="D155" s="2"/>
    </row>
    <row r="156" spans="4:4" hidden="1" x14ac:dyDescent="0.3">
      <c r="D156" s="2"/>
    </row>
    <row r="157" spans="4:4" hidden="1" x14ac:dyDescent="0.3">
      <c r="D157" s="2"/>
    </row>
    <row r="158" spans="4:4" hidden="1" x14ac:dyDescent="0.3">
      <c r="D158" s="2"/>
    </row>
    <row r="163" spans="1:7" x14ac:dyDescent="0.3">
      <c r="A163" t="s">
        <v>16</v>
      </c>
      <c r="C163">
        <v>21.600000000000364</v>
      </c>
      <c r="D163">
        <f>COUNT(C163:C177)</f>
        <v>15</v>
      </c>
      <c r="E163">
        <f>AVERAGE(C163:C177)</f>
        <v>905.71333333333371</v>
      </c>
      <c r="F163">
        <f>STDEV(C163:C177)</f>
        <v>893.06289465497696</v>
      </c>
      <c r="G163">
        <f>F163/SQRT(D163)</f>
        <v>230.58784787430096</v>
      </c>
    </row>
    <row r="164" spans="1:7" x14ac:dyDescent="0.3">
      <c r="A164" t="s">
        <v>1</v>
      </c>
      <c r="C164">
        <v>1007.68</v>
      </c>
    </row>
    <row r="165" spans="1:7" x14ac:dyDescent="0.3">
      <c r="A165" t="s">
        <v>1</v>
      </c>
      <c r="C165">
        <v>1033.4399999999998</v>
      </c>
    </row>
    <row r="166" spans="1:7" x14ac:dyDescent="0.3">
      <c r="A166" t="s">
        <v>1</v>
      </c>
      <c r="C166">
        <v>6.8800000000001091</v>
      </c>
    </row>
    <row r="167" spans="1:7" x14ac:dyDescent="0.3">
      <c r="A167" t="s">
        <v>1</v>
      </c>
      <c r="C167">
        <v>343.19999999999982</v>
      </c>
    </row>
    <row r="168" spans="1:7" x14ac:dyDescent="0.3">
      <c r="A168" t="s">
        <v>1</v>
      </c>
      <c r="C168">
        <v>839.40000000000009</v>
      </c>
    </row>
    <row r="169" spans="1:7" x14ac:dyDescent="0.3">
      <c r="A169" t="s">
        <v>1</v>
      </c>
      <c r="C169">
        <v>1370.3999999999996</v>
      </c>
    </row>
    <row r="170" spans="1:7" x14ac:dyDescent="0.3">
      <c r="A170" t="s">
        <v>1</v>
      </c>
      <c r="C170">
        <v>572.79999999999927</v>
      </c>
    </row>
    <row r="171" spans="1:7" x14ac:dyDescent="0.3">
      <c r="A171" t="s">
        <v>1</v>
      </c>
      <c r="C171">
        <v>10.559999999999491</v>
      </c>
    </row>
    <row r="172" spans="1:7" x14ac:dyDescent="0.3">
      <c r="A172" t="s">
        <v>1</v>
      </c>
      <c r="C172">
        <v>557.76000000000022</v>
      </c>
    </row>
    <row r="173" spans="1:7" x14ac:dyDescent="0.3">
      <c r="A173" t="s">
        <v>1</v>
      </c>
      <c r="C173">
        <v>332.15999999999985</v>
      </c>
    </row>
    <row r="174" spans="1:7" x14ac:dyDescent="0.3">
      <c r="A174" t="s">
        <v>1</v>
      </c>
      <c r="C174">
        <v>915.68000000000029</v>
      </c>
    </row>
    <row r="175" spans="1:7" x14ac:dyDescent="0.3">
      <c r="A175" t="s">
        <v>1</v>
      </c>
      <c r="C175">
        <v>1474.0799999999981</v>
      </c>
    </row>
    <row r="176" spans="1:7" x14ac:dyDescent="0.3">
      <c r="A176" t="s">
        <v>1</v>
      </c>
      <c r="C176">
        <v>1570.2400000000016</v>
      </c>
    </row>
    <row r="177" spans="1:7" x14ac:dyDescent="0.3">
      <c r="A177" t="s">
        <v>1</v>
      </c>
      <c r="C177">
        <v>3529.820000000007</v>
      </c>
    </row>
    <row r="178" spans="1:7" x14ac:dyDescent="0.3">
      <c r="A178" t="s">
        <v>3</v>
      </c>
      <c r="C178">
        <v>50.879999999997381</v>
      </c>
      <c r="D178">
        <f>COUNT(C178:C179)</f>
        <v>2</v>
      </c>
      <c r="E178">
        <f>AVERAGE(C178:C179)</f>
        <v>46.559999999994034</v>
      </c>
      <c r="F178">
        <f>STDEV(C178:C179)</f>
        <v>6.1094025894565043</v>
      </c>
      <c r="G178">
        <f>F178/SQRT(D178)</f>
        <v>4.3200000000033469</v>
      </c>
    </row>
    <row r="179" spans="1:7" x14ac:dyDescent="0.3">
      <c r="A179" t="s">
        <v>3</v>
      </c>
      <c r="C179">
        <v>42.239999999990687</v>
      </c>
    </row>
    <row r="180" spans="1:7" x14ac:dyDescent="0.3">
      <c r="A180" t="s">
        <v>4</v>
      </c>
      <c r="C180">
        <v>178.72000000000116</v>
      </c>
      <c r="D180">
        <f>COUNT(C180:C181)</f>
        <v>2</v>
      </c>
      <c r="E180">
        <f>AVERAGE(C180:C181)</f>
        <v>110.63999999999942</v>
      </c>
      <c r="F180">
        <f>STDEV(C180:C181)</f>
        <v>96.279659326362761</v>
      </c>
      <c r="G180">
        <f>F180/SQRT(D180)</f>
        <v>68.080000000001732</v>
      </c>
    </row>
    <row r="181" spans="1:7" x14ac:dyDescent="0.3">
      <c r="A181" t="s">
        <v>4</v>
      </c>
      <c r="C181">
        <v>42.559999999997672</v>
      </c>
    </row>
    <row r="182" spans="1:7" x14ac:dyDescent="0.3">
      <c r="A182" t="s">
        <v>5</v>
      </c>
      <c r="C182">
        <v>110251.06</v>
      </c>
      <c r="D182">
        <f>COUNT(C182:C183)</f>
        <v>2</v>
      </c>
      <c r="E182">
        <f>AVERAGE(C182:C183)</f>
        <v>63475.130000000005</v>
      </c>
      <c r="F182">
        <f>STDEV(C182:C183)</f>
        <v>66151.154598614536</v>
      </c>
      <c r="G182">
        <f>F182/SQRT(D182)</f>
        <v>46775.93</v>
      </c>
    </row>
    <row r="183" spans="1:7" x14ac:dyDescent="0.3">
      <c r="A183" t="s">
        <v>5</v>
      </c>
      <c r="C183">
        <v>16699.200000000012</v>
      </c>
    </row>
    <row r="184" spans="1:7" x14ac:dyDescent="0.3">
      <c r="A184" t="s">
        <v>2</v>
      </c>
      <c r="C184">
        <v>219.36000000000013</v>
      </c>
      <c r="D184">
        <f>COUNT(C184:C185)</f>
        <v>2</v>
      </c>
      <c r="E184">
        <f>AVERAGE(C184:C185)</f>
        <v>4275.5150000000003</v>
      </c>
      <c r="F184">
        <f>STDEV(C184:C185)</f>
        <v>5736.2694120874403</v>
      </c>
      <c r="G184">
        <f>F184/SQRT(D184)</f>
        <v>4056.1549999999988</v>
      </c>
    </row>
    <row r="185" spans="1:7" x14ac:dyDescent="0.3">
      <c r="A185" t="s">
        <v>2</v>
      </c>
      <c r="C185">
        <v>8331.67</v>
      </c>
    </row>
    <row r="186" spans="1:7" x14ac:dyDescent="0.3">
      <c r="A186" t="s">
        <v>2</v>
      </c>
      <c r="C186">
        <v>141.92000000000007</v>
      </c>
      <c r="D186">
        <f>COUNT(C186:C196)</f>
        <v>11</v>
      </c>
      <c r="E186">
        <f>AVERAGE(C186:C196)</f>
        <v>299.47272727272752</v>
      </c>
      <c r="F186">
        <f>STDEV(C186:C196)</f>
        <v>184.62464131804887</v>
      </c>
      <c r="G186">
        <f>F186/SQRT(D186)</f>
        <v>55.666423845992249</v>
      </c>
    </row>
    <row r="187" spans="1:7" x14ac:dyDescent="0.3">
      <c r="A187" t="s">
        <v>0</v>
      </c>
      <c r="C187">
        <v>212.48000000000013</v>
      </c>
    </row>
    <row r="188" spans="1:7" x14ac:dyDescent="0.3">
      <c r="A188" t="s">
        <v>0</v>
      </c>
      <c r="C188">
        <v>334.55999999999995</v>
      </c>
    </row>
    <row r="189" spans="1:7" x14ac:dyDescent="0.3">
      <c r="A189" t="s">
        <v>0</v>
      </c>
      <c r="C189">
        <v>659</v>
      </c>
    </row>
    <row r="190" spans="1:7" x14ac:dyDescent="0.3">
      <c r="A190" t="s">
        <v>0</v>
      </c>
      <c r="C190">
        <v>130.5600000000004</v>
      </c>
    </row>
    <row r="191" spans="1:7" x14ac:dyDescent="0.3">
      <c r="A191" t="s">
        <v>0</v>
      </c>
      <c r="C191">
        <v>240</v>
      </c>
    </row>
    <row r="192" spans="1:7" x14ac:dyDescent="0.3">
      <c r="A192" t="s">
        <v>0</v>
      </c>
      <c r="C192">
        <v>593.1200000000008</v>
      </c>
    </row>
    <row r="193" spans="1:11" x14ac:dyDescent="0.3">
      <c r="A193" t="s">
        <v>0</v>
      </c>
      <c r="C193">
        <v>154.39999999999964</v>
      </c>
    </row>
    <row r="194" spans="1:11" x14ac:dyDescent="0.3">
      <c r="A194" t="s">
        <v>0</v>
      </c>
      <c r="C194">
        <v>424.96000000000095</v>
      </c>
    </row>
    <row r="195" spans="1:11" x14ac:dyDescent="0.3">
      <c r="A195" t="s">
        <v>0</v>
      </c>
      <c r="C195">
        <v>244.79999999999927</v>
      </c>
    </row>
    <row r="196" spans="1:11" x14ac:dyDescent="0.3">
      <c r="A196" t="s">
        <v>0</v>
      </c>
      <c r="C196">
        <v>158.40000000000146</v>
      </c>
    </row>
    <row r="197" spans="1:11" x14ac:dyDescent="0.3">
      <c r="K197" t="s">
        <v>6</v>
      </c>
    </row>
    <row r="198" spans="1:11" x14ac:dyDescent="0.3">
      <c r="E198" t="s">
        <v>19</v>
      </c>
      <c r="F198" t="s">
        <v>7</v>
      </c>
      <c r="G198">
        <v>15</v>
      </c>
      <c r="H198">
        <v>905.71333333333371</v>
      </c>
      <c r="I198">
        <v>893.06289465497696</v>
      </c>
      <c r="J198">
        <v>230.58784787430096</v>
      </c>
      <c r="K198">
        <f>G198*H198</f>
        <v>13585.700000000006</v>
      </c>
    </row>
    <row r="199" spans="1:11" x14ac:dyDescent="0.3">
      <c r="E199" t="s">
        <v>19</v>
      </c>
      <c r="F199" t="s">
        <v>8</v>
      </c>
      <c r="G199">
        <v>2</v>
      </c>
      <c r="H199">
        <v>46.559999999994034</v>
      </c>
      <c r="I199">
        <v>6.1094025894565043</v>
      </c>
      <c r="J199">
        <v>4.3200000000033469</v>
      </c>
      <c r="K199">
        <f t="shared" ref="K199:K203" si="1">G199*H199</f>
        <v>93.119999999988067</v>
      </c>
    </row>
    <row r="200" spans="1:11" x14ac:dyDescent="0.3">
      <c r="E200" t="s">
        <v>19</v>
      </c>
      <c r="F200" t="s">
        <v>9</v>
      </c>
      <c r="G200">
        <v>2</v>
      </c>
      <c r="H200">
        <v>110.63999999999942</v>
      </c>
      <c r="I200">
        <v>96.279659326362761</v>
      </c>
      <c r="J200">
        <v>68.080000000001732</v>
      </c>
      <c r="K200">
        <f t="shared" si="1"/>
        <v>221.27999999999884</v>
      </c>
    </row>
    <row r="201" spans="1:11" x14ac:dyDescent="0.3">
      <c r="E201" t="s">
        <v>19</v>
      </c>
      <c r="F201" t="s">
        <v>10</v>
      </c>
      <c r="G201">
        <v>2</v>
      </c>
      <c r="H201">
        <v>63475.130000000005</v>
      </c>
      <c r="I201">
        <v>66151.154598614536</v>
      </c>
      <c r="J201">
        <v>46775.93</v>
      </c>
      <c r="K201">
        <f t="shared" si="1"/>
        <v>126950.26000000001</v>
      </c>
    </row>
    <row r="202" spans="1:11" x14ac:dyDescent="0.3">
      <c r="E202" t="s">
        <v>19</v>
      </c>
      <c r="F202" t="s">
        <v>11</v>
      </c>
      <c r="G202">
        <v>2</v>
      </c>
      <c r="H202">
        <v>4275.5150000000003</v>
      </c>
      <c r="I202">
        <v>5736.2694120874403</v>
      </c>
      <c r="J202">
        <v>4056.1549999999988</v>
      </c>
      <c r="K202">
        <f t="shared" si="1"/>
        <v>8551.0300000000007</v>
      </c>
    </row>
    <row r="203" spans="1:11" x14ac:dyDescent="0.3">
      <c r="E203" t="s">
        <v>19</v>
      </c>
      <c r="F203" t="s">
        <v>12</v>
      </c>
      <c r="G203">
        <v>11</v>
      </c>
      <c r="H203">
        <v>299.47272727272752</v>
      </c>
      <c r="I203">
        <v>184.62464131804887</v>
      </c>
      <c r="J203">
        <v>55.666423845992249</v>
      </c>
      <c r="K203">
        <f t="shared" si="1"/>
        <v>3294.2000000000025</v>
      </c>
    </row>
    <row r="204" spans="1:11" x14ac:dyDescent="0.3">
      <c r="K204">
        <f>SUM(K198:K203)</f>
        <v>152695.59000000003</v>
      </c>
    </row>
  </sheetData>
  <autoFilter ref="D1:D158">
    <filterColumn colId="0">
      <filters>
        <filter val="1"/>
      </filters>
    </filterColumn>
  </autoFilter>
  <sortState ref="A163:C196">
    <sortCondition ref="A163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04"/>
  <sheetViews>
    <sheetView topLeftCell="A45" workbookViewId="0">
      <selection activeCell="M209" sqref="M209"/>
    </sheetView>
  </sheetViews>
  <sheetFormatPr defaultRowHeight="14.4" x14ac:dyDescent="0.3"/>
  <cols>
    <col min="1" max="1" width="12.33203125" customWidth="1"/>
    <col min="2" max="2" width="10" bestFit="1" customWidth="1"/>
    <col min="3" max="3" width="10.6640625" bestFit="1" customWidth="1"/>
    <col min="4" max="5" width="9.21875" bestFit="1" customWidth="1"/>
    <col min="9" max="9" width="8.21875" bestFit="1" customWidth="1"/>
  </cols>
  <sheetData>
    <row r="1" spans="1:11" x14ac:dyDescent="0.3">
      <c r="A1" t="s">
        <v>1</v>
      </c>
      <c r="C1">
        <f>B2</f>
        <v>3500</v>
      </c>
      <c r="D1" s="2">
        <v>1</v>
      </c>
    </row>
    <row r="2" spans="1:11" hidden="1" x14ac:dyDescent="0.3">
      <c r="B2">
        <v>3500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0</v>
      </c>
      <c r="C3">
        <f>B4-B2</f>
        <v>196.63999999999987</v>
      </c>
      <c r="D3" s="2">
        <v>1</v>
      </c>
    </row>
    <row r="4" spans="1:11" hidden="1" x14ac:dyDescent="0.3">
      <c r="B4">
        <v>3696.64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1</v>
      </c>
      <c r="C5">
        <f t="shared" si="0"/>
        <v>757.44</v>
      </c>
      <c r="D5" s="2">
        <v>1</v>
      </c>
    </row>
    <row r="6" spans="1:11" hidden="1" x14ac:dyDescent="0.3">
      <c r="B6">
        <v>4454.08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0</v>
      </c>
      <c r="C7">
        <f t="shared" si="0"/>
        <v>278.07999999999993</v>
      </c>
      <c r="D7" s="2">
        <v>1</v>
      </c>
    </row>
    <row r="8" spans="1:11" hidden="1" x14ac:dyDescent="0.3">
      <c r="B8">
        <v>4732.16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1355.5200000000004</v>
      </c>
      <c r="D9" s="2">
        <v>1</v>
      </c>
    </row>
    <row r="10" spans="1:11" hidden="1" x14ac:dyDescent="0.3">
      <c r="B10">
        <v>6087.68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3</v>
      </c>
      <c r="C11">
        <f t="shared" si="0"/>
        <v>45.599999999999454</v>
      </c>
      <c r="D11" s="2">
        <v>1</v>
      </c>
    </row>
    <row r="12" spans="1:11" hidden="1" x14ac:dyDescent="0.3">
      <c r="B12">
        <v>6133.28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4</v>
      </c>
      <c r="C13">
        <f t="shared" si="0"/>
        <v>136.32000000000062</v>
      </c>
      <c r="D13" s="2">
        <v>1</v>
      </c>
    </row>
    <row r="14" spans="1:11" hidden="1" x14ac:dyDescent="0.3">
      <c r="B14">
        <v>6269.6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5</v>
      </c>
      <c r="C15">
        <f t="shared" si="0"/>
        <v>31187.200000000004</v>
      </c>
      <c r="D15" s="2">
        <v>1</v>
      </c>
    </row>
    <row r="16" spans="1:11" hidden="1" x14ac:dyDescent="0.3">
      <c r="B16">
        <v>37456.800000000003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325.91999999999825</v>
      </c>
      <c r="D17" s="2">
        <v>1</v>
      </c>
    </row>
    <row r="18" spans="1:11" hidden="1" x14ac:dyDescent="0.3">
      <c r="B18">
        <v>37782.720000000001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3</v>
      </c>
      <c r="C19">
        <f t="shared" si="0"/>
        <v>61.440000000002328</v>
      </c>
      <c r="D19" s="2">
        <v>1</v>
      </c>
    </row>
    <row r="20" spans="1:11" hidden="1" x14ac:dyDescent="0.3">
      <c r="B20">
        <v>37844.160000000003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4</v>
      </c>
      <c r="C21">
        <f t="shared" si="0"/>
        <v>12.479999999995925</v>
      </c>
      <c r="D21" s="2">
        <v>1</v>
      </c>
    </row>
    <row r="22" spans="1:11" hidden="1" x14ac:dyDescent="0.3">
      <c r="B22">
        <v>37856.639999999999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300.19999999999709</v>
      </c>
      <c r="D23" s="2">
        <v>1</v>
      </c>
    </row>
    <row r="24" spans="1:11" hidden="1" x14ac:dyDescent="0.3">
      <c r="B24">
        <v>38156.839999999997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3</v>
      </c>
      <c r="C25">
        <f t="shared" si="0"/>
        <v>32.960000000006403</v>
      </c>
      <c r="D25" s="2">
        <v>1</v>
      </c>
    </row>
    <row r="26" spans="1:11" hidden="1" x14ac:dyDescent="0.3">
      <c r="B26">
        <v>38189.800000000003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4</v>
      </c>
      <c r="C27">
        <f t="shared" si="0"/>
        <v>214.87999999999738</v>
      </c>
      <c r="D27" s="2">
        <v>1</v>
      </c>
    </row>
    <row r="28" spans="1:11" hidden="1" x14ac:dyDescent="0.3">
      <c r="B28">
        <v>38404.68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5</v>
      </c>
      <c r="C29">
        <f t="shared" si="0"/>
        <v>54009.109999999993</v>
      </c>
      <c r="D29" s="2">
        <v>1</v>
      </c>
    </row>
    <row r="30" spans="1:11" hidden="1" x14ac:dyDescent="0.3">
      <c r="B30">
        <v>92413.79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87.200000000011642</v>
      </c>
      <c r="D31" s="2">
        <v>1</v>
      </c>
    </row>
    <row r="32" spans="1:11" hidden="1" x14ac:dyDescent="0.3">
      <c r="B32">
        <v>92500.99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0</v>
      </c>
      <c r="C33">
        <f t="shared" si="0"/>
        <v>448</v>
      </c>
      <c r="D33" s="2">
        <v>1</v>
      </c>
    </row>
    <row r="34" spans="1:11" hidden="1" x14ac:dyDescent="0.3">
      <c r="B34">
        <v>92948.99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106.55999999999767</v>
      </c>
      <c r="D35" s="2">
        <v>1</v>
      </c>
    </row>
    <row r="36" spans="1:11" hidden="1" x14ac:dyDescent="0.3">
      <c r="B36">
        <v>93055.55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3</v>
      </c>
      <c r="C37">
        <f t="shared" si="0"/>
        <v>124.95999999999185</v>
      </c>
      <c r="D37" s="2">
        <v>1</v>
      </c>
    </row>
    <row r="38" spans="1:11" hidden="1" x14ac:dyDescent="0.3">
      <c r="B38">
        <v>93180.51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4</v>
      </c>
      <c r="C39">
        <f t="shared" si="0"/>
        <v>32.320000000006985</v>
      </c>
      <c r="D39" s="2">
        <v>1</v>
      </c>
    </row>
    <row r="40" spans="1:11" hidden="1" x14ac:dyDescent="0.3">
      <c r="B40">
        <v>93212.83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5</v>
      </c>
      <c r="C41">
        <f t="shared" si="0"/>
        <v>8576.2700000000041</v>
      </c>
      <c r="D41" s="2">
        <v>1</v>
      </c>
    </row>
    <row r="42" spans="1:11" hidden="1" x14ac:dyDescent="0.3">
      <c r="B42">
        <v>101789.1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86.239999999990687</v>
      </c>
      <c r="D43" s="2">
        <v>1</v>
      </c>
    </row>
    <row r="44" spans="1:11" hidden="1" x14ac:dyDescent="0.3">
      <c r="B44">
        <v>101875.34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0</v>
      </c>
      <c r="C45">
        <f t="shared" si="0"/>
        <v>125.91999999999825</v>
      </c>
      <c r="D45" s="2">
        <v>1</v>
      </c>
    </row>
    <row r="46" spans="1:11" hidden="1" x14ac:dyDescent="0.3">
      <c r="B46">
        <v>102001.26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468.16000000000349</v>
      </c>
      <c r="D47" s="2">
        <v>1</v>
      </c>
    </row>
    <row r="48" spans="1:11" hidden="1" x14ac:dyDescent="0.3">
      <c r="B48">
        <v>102469.42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0</v>
      </c>
      <c r="C49">
        <f t="shared" si="0"/>
        <v>38.720000000001164</v>
      </c>
      <c r="D49" s="2">
        <v>1</v>
      </c>
    </row>
    <row r="50" spans="1:11" hidden="1" x14ac:dyDescent="0.3">
      <c r="B50">
        <v>102508.14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183.36000000000058</v>
      </c>
      <c r="D51" s="2">
        <v>1</v>
      </c>
    </row>
    <row r="52" spans="1:11" hidden="1" x14ac:dyDescent="0.3">
      <c r="B52">
        <v>102691.5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3</v>
      </c>
      <c r="C53">
        <f t="shared" si="0"/>
        <v>40.320000000006985</v>
      </c>
      <c r="D53" s="2">
        <v>1</v>
      </c>
    </row>
    <row r="54" spans="1:11" hidden="1" x14ac:dyDescent="0.3">
      <c r="B54">
        <v>102731.82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4</v>
      </c>
      <c r="C55">
        <f t="shared" si="0"/>
        <v>31.35999999998603</v>
      </c>
      <c r="D55" s="2">
        <v>1</v>
      </c>
    </row>
    <row r="56" spans="1:11" hidden="1" x14ac:dyDescent="0.3">
      <c r="B56">
        <v>102763.18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5</v>
      </c>
      <c r="C57">
        <f t="shared" si="0"/>
        <v>12058.400000000009</v>
      </c>
      <c r="D57" s="2">
        <v>1</v>
      </c>
    </row>
    <row r="58" spans="1:11" hidden="1" x14ac:dyDescent="0.3">
      <c r="B58">
        <v>114821.58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321.11999999999534</v>
      </c>
      <c r="D59" s="2">
        <v>1</v>
      </c>
    </row>
    <row r="60" spans="1:11" hidden="1" x14ac:dyDescent="0.3">
      <c r="B60">
        <v>115142.7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3</v>
      </c>
      <c r="C61">
        <f t="shared" si="0"/>
        <v>61.760000000009313</v>
      </c>
      <c r="D61" s="2">
        <v>1</v>
      </c>
    </row>
    <row r="62" spans="1:11" hidden="1" x14ac:dyDescent="0.3">
      <c r="B62">
        <v>115204.46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4</v>
      </c>
      <c r="C63">
        <f t="shared" si="0"/>
        <v>57.279999999998836</v>
      </c>
      <c r="D63" s="2">
        <v>1</v>
      </c>
    </row>
    <row r="64" spans="1:11" hidden="1" x14ac:dyDescent="0.3">
      <c r="B64">
        <v>115261.74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5</v>
      </c>
      <c r="C65">
        <f t="shared" si="0"/>
        <v>10444.799999999988</v>
      </c>
      <c r="D65" s="2">
        <v>1</v>
      </c>
    </row>
    <row r="66" spans="1:11" hidden="1" x14ac:dyDescent="0.3">
      <c r="B66">
        <v>125706.54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0"/>
        <v>828.80000000000291</v>
      </c>
      <c r="D67" s="2">
        <v>1</v>
      </c>
    </row>
    <row r="68" spans="1:11" hidden="1" x14ac:dyDescent="0.3">
      <c r="B68">
        <v>126535.34</v>
      </c>
      <c r="C68">
        <f t="shared" ref="C68:C74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3</v>
      </c>
      <c r="C69">
        <f t="shared" si="1"/>
        <v>40.80000000000291</v>
      </c>
      <c r="D69" s="2">
        <v>1</v>
      </c>
    </row>
    <row r="70" spans="1:11" hidden="1" x14ac:dyDescent="0.3">
      <c r="B70">
        <v>126576.14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4</v>
      </c>
      <c r="C71">
        <f t="shared" si="1"/>
        <v>259.0399999999936</v>
      </c>
      <c r="D71" s="2">
        <v>1</v>
      </c>
    </row>
    <row r="72" spans="1:11" hidden="1" x14ac:dyDescent="0.3">
      <c r="B72">
        <v>126835.18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5</v>
      </c>
      <c r="C73">
        <f t="shared" si="1"/>
        <v>24359.679999999993</v>
      </c>
      <c r="D73" s="2">
        <v>1</v>
      </c>
    </row>
    <row r="74" spans="1:11" hidden="1" x14ac:dyDescent="0.3">
      <c r="B74">
        <v>151194.85999999999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hidden="1" x14ac:dyDescent="0.3">
      <c r="D75" s="2"/>
    </row>
    <row r="76" spans="1:11" hidden="1" x14ac:dyDescent="0.3">
      <c r="D76" s="2"/>
    </row>
    <row r="77" spans="1:11" hidden="1" x14ac:dyDescent="0.3">
      <c r="D77" s="2"/>
    </row>
    <row r="78" spans="1:11" hidden="1" x14ac:dyDescent="0.3">
      <c r="D78" s="2"/>
    </row>
    <row r="79" spans="1:11" hidden="1" x14ac:dyDescent="0.3">
      <c r="D79" s="2"/>
    </row>
    <row r="80" spans="1:11" hidden="1" x14ac:dyDescent="0.3">
      <c r="D80" s="2"/>
    </row>
    <row r="81" spans="4:4" hidden="1" x14ac:dyDescent="0.3">
      <c r="D81" s="2"/>
    </row>
    <row r="82" spans="4:4" hidden="1" x14ac:dyDescent="0.3">
      <c r="D82" s="2"/>
    </row>
    <row r="83" spans="4:4" hidden="1" x14ac:dyDescent="0.3">
      <c r="D83" s="2"/>
    </row>
    <row r="84" spans="4:4" hidden="1" x14ac:dyDescent="0.3">
      <c r="D84" s="2"/>
    </row>
    <row r="85" spans="4:4" hidden="1" x14ac:dyDescent="0.3">
      <c r="D85" s="2"/>
    </row>
    <row r="86" spans="4:4" hidden="1" x14ac:dyDescent="0.3">
      <c r="D86" s="2"/>
    </row>
    <row r="87" spans="4:4" hidden="1" x14ac:dyDescent="0.3">
      <c r="D87" s="2"/>
    </row>
    <row r="88" spans="4:4" hidden="1" x14ac:dyDescent="0.3">
      <c r="D88" s="2"/>
    </row>
    <row r="89" spans="4:4" hidden="1" x14ac:dyDescent="0.3">
      <c r="D89" s="2"/>
    </row>
    <row r="90" spans="4:4" hidden="1" x14ac:dyDescent="0.3">
      <c r="D90" s="2"/>
    </row>
    <row r="91" spans="4:4" hidden="1" x14ac:dyDescent="0.3">
      <c r="D91" s="2"/>
    </row>
    <row r="92" spans="4:4" hidden="1" x14ac:dyDescent="0.3">
      <c r="D92" s="2"/>
    </row>
    <row r="93" spans="4:4" hidden="1" x14ac:dyDescent="0.3">
      <c r="D93" s="2"/>
    </row>
    <row r="94" spans="4:4" hidden="1" x14ac:dyDescent="0.3">
      <c r="D94" s="2"/>
    </row>
    <row r="95" spans="4:4" hidden="1" x14ac:dyDescent="0.3">
      <c r="D95" s="2"/>
    </row>
    <row r="96" spans="4:4" hidden="1" x14ac:dyDescent="0.3">
      <c r="D96" s="2"/>
    </row>
    <row r="97" spans="4:4" hidden="1" x14ac:dyDescent="0.3">
      <c r="D97" s="2"/>
    </row>
    <row r="98" spans="4:4" hidden="1" x14ac:dyDescent="0.3">
      <c r="D98" s="2"/>
    </row>
    <row r="99" spans="4:4" hidden="1" x14ac:dyDescent="0.3">
      <c r="D99" s="2"/>
    </row>
    <row r="100" spans="4:4" hidden="1" x14ac:dyDescent="0.3">
      <c r="D100" s="2"/>
    </row>
    <row r="101" spans="4:4" hidden="1" x14ac:dyDescent="0.3">
      <c r="D101" s="2"/>
    </row>
    <row r="102" spans="4:4" hidden="1" x14ac:dyDescent="0.3">
      <c r="D102" s="2"/>
    </row>
    <row r="103" spans="4:4" hidden="1" x14ac:dyDescent="0.3">
      <c r="D103" s="2"/>
    </row>
    <row r="104" spans="4:4" hidden="1" x14ac:dyDescent="0.3">
      <c r="D104" s="2"/>
    </row>
    <row r="105" spans="4:4" hidden="1" x14ac:dyDescent="0.3">
      <c r="D105" s="2"/>
    </row>
    <row r="106" spans="4:4" hidden="1" x14ac:dyDescent="0.3">
      <c r="D106" s="2"/>
    </row>
    <row r="107" spans="4:4" hidden="1" x14ac:dyDescent="0.3">
      <c r="D107" s="2"/>
    </row>
    <row r="108" spans="4:4" hidden="1" x14ac:dyDescent="0.3">
      <c r="D108" s="2"/>
    </row>
    <row r="109" spans="4:4" hidden="1" x14ac:dyDescent="0.3">
      <c r="D109" s="2"/>
    </row>
    <row r="110" spans="4:4" hidden="1" x14ac:dyDescent="0.3">
      <c r="D110" s="2"/>
    </row>
    <row r="111" spans="4:4" hidden="1" x14ac:dyDescent="0.3">
      <c r="D111" s="2"/>
    </row>
    <row r="112" spans="4:4" hidden="1" x14ac:dyDescent="0.3">
      <c r="D112" s="2"/>
    </row>
    <row r="113" spans="4:4" hidden="1" x14ac:dyDescent="0.3">
      <c r="D113" s="2"/>
    </row>
    <row r="114" spans="4:4" hidden="1" x14ac:dyDescent="0.3">
      <c r="D114" s="2"/>
    </row>
    <row r="115" spans="4:4" hidden="1" x14ac:dyDescent="0.3">
      <c r="D115" s="2"/>
    </row>
    <row r="116" spans="4:4" hidden="1" x14ac:dyDescent="0.3">
      <c r="D116" s="2"/>
    </row>
    <row r="117" spans="4:4" hidden="1" x14ac:dyDescent="0.3">
      <c r="D117" s="2"/>
    </row>
    <row r="118" spans="4:4" hidden="1" x14ac:dyDescent="0.3">
      <c r="D118" s="2"/>
    </row>
    <row r="119" spans="4:4" hidden="1" x14ac:dyDescent="0.3">
      <c r="D119" s="2"/>
    </row>
    <row r="120" spans="4:4" hidden="1" x14ac:dyDescent="0.3">
      <c r="D120" s="2"/>
    </row>
    <row r="121" spans="4:4" hidden="1" x14ac:dyDescent="0.3">
      <c r="D121" s="2"/>
    </row>
    <row r="122" spans="4:4" hidden="1" x14ac:dyDescent="0.3">
      <c r="D122" s="2"/>
    </row>
    <row r="123" spans="4:4" hidden="1" x14ac:dyDescent="0.3">
      <c r="D123" s="2"/>
    </row>
    <row r="124" spans="4:4" hidden="1" x14ac:dyDescent="0.3">
      <c r="D124" s="2"/>
    </row>
    <row r="125" spans="4:4" hidden="1" x14ac:dyDescent="0.3">
      <c r="D125" s="2"/>
    </row>
    <row r="126" spans="4:4" hidden="1" x14ac:dyDescent="0.3">
      <c r="D126" s="2"/>
    </row>
    <row r="127" spans="4:4" hidden="1" x14ac:dyDescent="0.3">
      <c r="D127" s="2"/>
    </row>
    <row r="128" spans="4:4" hidden="1" x14ac:dyDescent="0.3">
      <c r="D128" s="2"/>
    </row>
    <row r="129" spans="4:4" hidden="1" x14ac:dyDescent="0.3">
      <c r="D129" s="2"/>
    </row>
    <row r="130" spans="4:4" hidden="1" x14ac:dyDescent="0.3">
      <c r="D130" s="2"/>
    </row>
    <row r="131" spans="4:4" hidden="1" x14ac:dyDescent="0.3">
      <c r="D131" s="2"/>
    </row>
    <row r="132" spans="4:4" hidden="1" x14ac:dyDescent="0.3">
      <c r="D132" s="2"/>
    </row>
    <row r="133" spans="4:4" hidden="1" x14ac:dyDescent="0.3">
      <c r="D133" s="2"/>
    </row>
    <row r="134" spans="4:4" hidden="1" x14ac:dyDescent="0.3">
      <c r="D134" s="2"/>
    </row>
    <row r="135" spans="4:4" hidden="1" x14ac:dyDescent="0.3">
      <c r="D135" s="2"/>
    </row>
    <row r="136" spans="4:4" hidden="1" x14ac:dyDescent="0.3">
      <c r="D136" s="2"/>
    </row>
    <row r="137" spans="4:4" hidden="1" x14ac:dyDescent="0.3">
      <c r="D137" s="2"/>
    </row>
    <row r="138" spans="4:4" hidden="1" x14ac:dyDescent="0.3">
      <c r="D138" s="2"/>
    </row>
    <row r="139" spans="4:4" hidden="1" x14ac:dyDescent="0.3">
      <c r="D139" s="2"/>
    </row>
    <row r="140" spans="4:4" hidden="1" x14ac:dyDescent="0.3">
      <c r="D140" s="2"/>
    </row>
    <row r="141" spans="4:4" hidden="1" x14ac:dyDescent="0.3">
      <c r="D141" s="2"/>
    </row>
    <row r="142" spans="4:4" hidden="1" x14ac:dyDescent="0.3">
      <c r="D142" s="2"/>
    </row>
    <row r="143" spans="4:4" hidden="1" x14ac:dyDescent="0.3">
      <c r="D143" s="2"/>
    </row>
    <row r="144" spans="4:4" hidden="1" x14ac:dyDescent="0.3">
      <c r="D144" s="2"/>
    </row>
    <row r="145" spans="1:7" hidden="1" x14ac:dyDescent="0.3">
      <c r="D145" s="2"/>
    </row>
    <row r="146" spans="1:7" hidden="1" x14ac:dyDescent="0.3">
      <c r="D146" s="2"/>
    </row>
    <row r="147" spans="1:7" hidden="1" x14ac:dyDescent="0.3">
      <c r="D147" s="2"/>
    </row>
    <row r="148" spans="1:7" hidden="1" x14ac:dyDescent="0.3">
      <c r="D148" s="2"/>
    </row>
    <row r="149" spans="1:7" hidden="1" x14ac:dyDescent="0.3">
      <c r="D149" s="2"/>
    </row>
    <row r="150" spans="1:7" hidden="1" x14ac:dyDescent="0.3">
      <c r="D150" s="2"/>
    </row>
    <row r="151" spans="1:7" hidden="1" x14ac:dyDescent="0.3">
      <c r="D151" s="2"/>
    </row>
    <row r="152" spans="1:7" hidden="1" x14ac:dyDescent="0.3">
      <c r="D152" s="2"/>
    </row>
    <row r="153" spans="1:7" hidden="1" x14ac:dyDescent="0.3">
      <c r="D153" s="2"/>
    </row>
    <row r="154" spans="1:7" hidden="1" x14ac:dyDescent="0.3">
      <c r="D154" s="2"/>
    </row>
    <row r="159" spans="1:7" x14ac:dyDescent="0.3">
      <c r="A159" t="s">
        <v>1</v>
      </c>
      <c r="C159">
        <v>3500</v>
      </c>
      <c r="D159">
        <f>COUNT(C159:C170)</f>
        <v>12</v>
      </c>
      <c r="E159">
        <f>AVERAGE(C159:C170)</f>
        <v>693.37666666666655</v>
      </c>
      <c r="F159">
        <f>STDEV(C159:C170)</f>
        <v>960.9397705403087</v>
      </c>
      <c r="G159">
        <f>F159/SQRT(D159)</f>
        <v>277.39941759823222</v>
      </c>
    </row>
    <row r="160" spans="1:7" x14ac:dyDescent="0.3">
      <c r="A160" t="s">
        <v>1</v>
      </c>
      <c r="C160">
        <v>757.44</v>
      </c>
    </row>
    <row r="161" spans="1:7" x14ac:dyDescent="0.3">
      <c r="A161" t="s">
        <v>1</v>
      </c>
      <c r="C161">
        <v>1355.5200000000004</v>
      </c>
    </row>
    <row r="162" spans="1:7" x14ac:dyDescent="0.3">
      <c r="A162" t="s">
        <v>1</v>
      </c>
      <c r="C162">
        <v>325.91999999999825</v>
      </c>
    </row>
    <row r="163" spans="1:7" x14ac:dyDescent="0.3">
      <c r="A163" t="s">
        <v>1</v>
      </c>
      <c r="C163">
        <v>300.19999999999709</v>
      </c>
    </row>
    <row r="164" spans="1:7" x14ac:dyDescent="0.3">
      <c r="A164" t="s">
        <v>1</v>
      </c>
      <c r="C164">
        <v>87.200000000011642</v>
      </c>
    </row>
    <row r="165" spans="1:7" x14ac:dyDescent="0.3">
      <c r="A165" t="s">
        <v>1</v>
      </c>
      <c r="C165">
        <v>106.55999999999767</v>
      </c>
    </row>
    <row r="166" spans="1:7" x14ac:dyDescent="0.3">
      <c r="A166" t="s">
        <v>1</v>
      </c>
      <c r="C166">
        <v>86.239999999990687</v>
      </c>
    </row>
    <row r="167" spans="1:7" x14ac:dyDescent="0.3">
      <c r="A167" t="s">
        <v>1</v>
      </c>
      <c r="C167">
        <v>468.16000000000349</v>
      </c>
    </row>
    <row r="168" spans="1:7" x14ac:dyDescent="0.3">
      <c r="A168" t="s">
        <v>1</v>
      </c>
      <c r="C168">
        <v>183.36000000000058</v>
      </c>
    </row>
    <row r="169" spans="1:7" x14ac:dyDescent="0.3">
      <c r="A169" t="s">
        <v>1</v>
      </c>
      <c r="C169">
        <v>321.11999999999534</v>
      </c>
    </row>
    <row r="170" spans="1:7" x14ac:dyDescent="0.3">
      <c r="A170" t="s">
        <v>1</v>
      </c>
      <c r="C170">
        <v>828.80000000000291</v>
      </c>
    </row>
    <row r="171" spans="1:7" x14ac:dyDescent="0.3">
      <c r="A171" t="s">
        <v>3</v>
      </c>
      <c r="C171">
        <v>45.599999999999454</v>
      </c>
      <c r="D171">
        <f>COUNT(C171:C177)</f>
        <v>7</v>
      </c>
      <c r="E171">
        <f>AVERAGE(C171:C177)</f>
        <v>58.262857142859893</v>
      </c>
      <c r="F171">
        <f>STDEV(C171:C177)</f>
        <v>31.353663110965396</v>
      </c>
      <c r="G171">
        <f>F171/SQRT(D171)</f>
        <v>11.850570754644883</v>
      </c>
    </row>
    <row r="172" spans="1:7" x14ac:dyDescent="0.3">
      <c r="A172" t="s">
        <v>3</v>
      </c>
      <c r="C172">
        <v>61.440000000002328</v>
      </c>
    </row>
    <row r="173" spans="1:7" x14ac:dyDescent="0.3">
      <c r="A173" t="s">
        <v>3</v>
      </c>
      <c r="C173">
        <v>32.960000000006403</v>
      </c>
    </row>
    <row r="174" spans="1:7" x14ac:dyDescent="0.3">
      <c r="A174" t="s">
        <v>3</v>
      </c>
      <c r="C174">
        <v>124.95999999999185</v>
      </c>
    </row>
    <row r="175" spans="1:7" x14ac:dyDescent="0.3">
      <c r="A175" t="s">
        <v>3</v>
      </c>
      <c r="C175">
        <v>40.320000000006985</v>
      </c>
    </row>
    <row r="176" spans="1:7" x14ac:dyDescent="0.3">
      <c r="A176" t="s">
        <v>3</v>
      </c>
      <c r="C176">
        <v>61.760000000009313</v>
      </c>
    </row>
    <row r="177" spans="1:7" x14ac:dyDescent="0.3">
      <c r="A177" t="s">
        <v>3</v>
      </c>
      <c r="C177">
        <v>40.80000000000291</v>
      </c>
    </row>
    <row r="178" spans="1:7" x14ac:dyDescent="0.3">
      <c r="A178" t="s">
        <v>4</v>
      </c>
      <c r="C178">
        <v>136.32000000000062</v>
      </c>
      <c r="D178">
        <f>COUNT(C178:C184)</f>
        <v>7</v>
      </c>
      <c r="E178">
        <f>AVERAGE(C178:C184)</f>
        <v>106.23999999999705</v>
      </c>
      <c r="F178">
        <f>STDEV(C178:C184)</f>
        <v>98.585407980423625</v>
      </c>
      <c r="G178">
        <f>F178/SQRT(D178)</f>
        <v>37.261781773720479</v>
      </c>
    </row>
    <row r="179" spans="1:7" x14ac:dyDescent="0.3">
      <c r="A179" t="s">
        <v>4</v>
      </c>
      <c r="C179">
        <v>12.479999999995925</v>
      </c>
    </row>
    <row r="180" spans="1:7" x14ac:dyDescent="0.3">
      <c r="A180" t="s">
        <v>4</v>
      </c>
      <c r="C180">
        <v>214.87999999999738</v>
      </c>
    </row>
    <row r="181" spans="1:7" x14ac:dyDescent="0.3">
      <c r="A181" t="s">
        <v>4</v>
      </c>
      <c r="C181">
        <v>32.320000000006985</v>
      </c>
    </row>
    <row r="182" spans="1:7" x14ac:dyDescent="0.3">
      <c r="A182" t="s">
        <v>4</v>
      </c>
      <c r="C182">
        <v>31.35999999998603</v>
      </c>
    </row>
    <row r="183" spans="1:7" x14ac:dyDescent="0.3">
      <c r="A183" t="s">
        <v>4</v>
      </c>
      <c r="C183">
        <v>57.279999999998836</v>
      </c>
    </row>
    <row r="184" spans="1:7" x14ac:dyDescent="0.3">
      <c r="A184" t="s">
        <v>4</v>
      </c>
      <c r="C184">
        <v>259.0399999999936</v>
      </c>
    </row>
    <row r="185" spans="1:7" x14ac:dyDescent="0.3">
      <c r="A185" t="s">
        <v>5</v>
      </c>
      <c r="C185">
        <v>31187.200000000004</v>
      </c>
      <c r="D185">
        <f>COUNT(C185:C190)</f>
        <v>6</v>
      </c>
      <c r="E185">
        <f>AVERAGE(C185:C190)</f>
        <v>23439.243333333332</v>
      </c>
      <c r="F185">
        <f>STDEV(C185:C190)</f>
        <v>17405.067727602403</v>
      </c>
      <c r="G185">
        <f>F185/SQRT(D185)</f>
        <v>7105.5891452014348</v>
      </c>
    </row>
    <row r="186" spans="1:7" x14ac:dyDescent="0.3">
      <c r="A186" t="s">
        <v>5</v>
      </c>
      <c r="C186">
        <v>54009.109999999993</v>
      </c>
    </row>
    <row r="187" spans="1:7" x14ac:dyDescent="0.3">
      <c r="A187" t="s">
        <v>5</v>
      </c>
      <c r="C187">
        <v>8576.2700000000041</v>
      </c>
    </row>
    <row r="188" spans="1:7" x14ac:dyDescent="0.3">
      <c r="A188" t="s">
        <v>5</v>
      </c>
      <c r="C188">
        <v>12058.400000000009</v>
      </c>
    </row>
    <row r="189" spans="1:7" x14ac:dyDescent="0.3">
      <c r="A189" t="s">
        <v>5</v>
      </c>
      <c r="C189">
        <v>10444.799999999988</v>
      </c>
    </row>
    <row r="190" spans="1:7" x14ac:dyDescent="0.3">
      <c r="A190" t="s">
        <v>5</v>
      </c>
      <c r="C190">
        <v>24359.679999999993</v>
      </c>
    </row>
    <row r="191" spans="1:7" x14ac:dyDescent="0.3">
      <c r="A191" t="s">
        <v>0</v>
      </c>
      <c r="C191">
        <v>196.63999999999987</v>
      </c>
      <c r="D191">
        <f>COUNT(C191:C195)</f>
        <v>5</v>
      </c>
      <c r="E191">
        <f>AVERAGE(C191:C195)</f>
        <v>217.47199999999984</v>
      </c>
      <c r="F191">
        <f>STDEV(C191:C195)</f>
        <v>156.19259495891598</v>
      </c>
      <c r="G191">
        <f>F191/SQRT(D191)</f>
        <v>69.851451982045418</v>
      </c>
    </row>
    <row r="192" spans="1:7" x14ac:dyDescent="0.3">
      <c r="A192" t="s">
        <v>0</v>
      </c>
      <c r="C192">
        <v>278.07999999999993</v>
      </c>
    </row>
    <row r="193" spans="1:11" x14ac:dyDescent="0.3">
      <c r="A193" t="s">
        <v>0</v>
      </c>
      <c r="C193">
        <v>448</v>
      </c>
    </row>
    <row r="194" spans="1:11" x14ac:dyDescent="0.3">
      <c r="A194" t="s">
        <v>0</v>
      </c>
      <c r="C194">
        <v>125.91999999999825</v>
      </c>
    </row>
    <row r="195" spans="1:11" x14ac:dyDescent="0.3">
      <c r="A195" t="s">
        <v>0</v>
      </c>
      <c r="C195">
        <v>38.720000000001164</v>
      </c>
    </row>
    <row r="197" spans="1:11" x14ac:dyDescent="0.3">
      <c r="K197" t="s">
        <v>6</v>
      </c>
    </row>
    <row r="198" spans="1:11" x14ac:dyDescent="0.3">
      <c r="E198" t="s">
        <v>18</v>
      </c>
      <c r="F198" t="s">
        <v>7</v>
      </c>
      <c r="G198">
        <v>12</v>
      </c>
      <c r="H198">
        <v>693.37666666666655</v>
      </c>
      <c r="I198">
        <v>960.9397705403087</v>
      </c>
      <c r="J198">
        <v>277.39941759823222</v>
      </c>
      <c r="K198">
        <f>G198*H198</f>
        <v>8320.5199999999986</v>
      </c>
    </row>
    <row r="199" spans="1:11" x14ac:dyDescent="0.3">
      <c r="E199" t="s">
        <v>18</v>
      </c>
      <c r="F199" t="s">
        <v>8</v>
      </c>
      <c r="G199">
        <v>7</v>
      </c>
      <c r="H199">
        <v>58.262857142859893</v>
      </c>
      <c r="I199">
        <v>31.353663110965396</v>
      </c>
      <c r="J199">
        <v>11.850570754644883</v>
      </c>
      <c r="K199">
        <f t="shared" ref="K199:K203" si="2">G199*H199</f>
        <v>407.84000000001924</v>
      </c>
    </row>
    <row r="200" spans="1:11" x14ac:dyDescent="0.3">
      <c r="E200" t="s">
        <v>18</v>
      </c>
      <c r="F200" t="s">
        <v>9</v>
      </c>
      <c r="G200">
        <v>7</v>
      </c>
      <c r="H200">
        <v>106.23999999999705</v>
      </c>
      <c r="I200">
        <v>98.585407980423625</v>
      </c>
      <c r="J200">
        <v>37.261781773720479</v>
      </c>
      <c r="K200">
        <f t="shared" si="2"/>
        <v>743.67999999997937</v>
      </c>
    </row>
    <row r="201" spans="1:11" x14ac:dyDescent="0.3">
      <c r="E201" t="s">
        <v>18</v>
      </c>
      <c r="F201" t="s">
        <v>10</v>
      </c>
      <c r="G201">
        <v>6</v>
      </c>
      <c r="H201">
        <v>23439.243333333332</v>
      </c>
      <c r="I201">
        <v>17405.067727602403</v>
      </c>
      <c r="J201">
        <v>7105.5891452014348</v>
      </c>
      <c r="K201">
        <f t="shared" si="2"/>
        <v>140635.46</v>
      </c>
    </row>
    <row r="202" spans="1:11" x14ac:dyDescent="0.3">
      <c r="E202" t="s">
        <v>18</v>
      </c>
      <c r="F202" t="s">
        <v>11</v>
      </c>
      <c r="G202">
        <v>0</v>
      </c>
      <c r="H202">
        <v>0</v>
      </c>
      <c r="I202">
        <v>0</v>
      </c>
      <c r="J202">
        <v>0</v>
      </c>
      <c r="K202">
        <f t="shared" si="2"/>
        <v>0</v>
      </c>
    </row>
    <row r="203" spans="1:11" x14ac:dyDescent="0.3">
      <c r="E203" t="s">
        <v>18</v>
      </c>
      <c r="F203" t="s">
        <v>12</v>
      </c>
      <c r="G203">
        <v>5</v>
      </c>
      <c r="H203">
        <v>217.47199999999984</v>
      </c>
      <c r="I203">
        <v>156.19259495891598</v>
      </c>
      <c r="J203">
        <v>69.851451982045418</v>
      </c>
      <c r="K203">
        <f t="shared" si="2"/>
        <v>1087.3599999999992</v>
      </c>
    </row>
    <row r="204" spans="1:11" x14ac:dyDescent="0.3">
      <c r="K204">
        <f>SUM(K198:K203)</f>
        <v>151194.85999999999</v>
      </c>
    </row>
  </sheetData>
  <autoFilter ref="D1:D154">
    <filterColumn colId="0">
      <filters>
        <filter val="1"/>
      </filters>
    </filterColumn>
  </autoFilter>
  <sortState ref="A159:C195">
    <sortCondition ref="A15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workbookViewId="0">
      <selection activeCell="I19" sqref="I19"/>
    </sheetView>
  </sheetViews>
  <sheetFormatPr defaultRowHeight="14.4" x14ac:dyDescent="0.3"/>
  <sheetData>
    <row r="1" spans="1:18" x14ac:dyDescent="0.3">
      <c r="A1" t="s">
        <v>13</v>
      </c>
      <c r="B1" t="s">
        <v>7</v>
      </c>
      <c r="C1">
        <v>8</v>
      </c>
      <c r="D1">
        <v>751.84000000000037</v>
      </c>
      <c r="E1">
        <v>948.49994195345903</v>
      </c>
      <c r="F1">
        <v>335.34537045516879</v>
      </c>
      <c r="G1">
        <f t="shared" ref="G1:G10" si="0">C1*D1</f>
        <v>6014.720000000003</v>
      </c>
    </row>
    <row r="2" spans="1:18" x14ac:dyDescent="0.3">
      <c r="A2" t="s">
        <v>14</v>
      </c>
      <c r="B2" t="s">
        <v>7</v>
      </c>
      <c r="C2">
        <v>17</v>
      </c>
      <c r="D2">
        <v>607.78823529411875</v>
      </c>
      <c r="E2">
        <v>451.75683099754144</v>
      </c>
      <c r="F2">
        <v>109.56712537042175</v>
      </c>
      <c r="G2">
        <f t="shared" si="0"/>
        <v>10332.40000000002</v>
      </c>
      <c r="L2" t="s">
        <v>31</v>
      </c>
    </row>
    <row r="3" spans="1:18" x14ac:dyDescent="0.3">
      <c r="A3" t="s">
        <v>15</v>
      </c>
      <c r="B3" t="s">
        <v>7</v>
      </c>
      <c r="C3">
        <v>24</v>
      </c>
      <c r="D3">
        <v>1144.3533333333335</v>
      </c>
      <c r="E3">
        <v>1113.8760447260256</v>
      </c>
      <c r="F3">
        <v>227.36899552402471</v>
      </c>
      <c r="G3">
        <f t="shared" si="0"/>
        <v>27464.480000000003</v>
      </c>
      <c r="L3" t="s">
        <v>32</v>
      </c>
      <c r="M3" t="s">
        <v>33</v>
      </c>
      <c r="N3" t="s">
        <v>34</v>
      </c>
      <c r="O3" t="s">
        <v>10</v>
      </c>
      <c r="P3" t="s">
        <v>11</v>
      </c>
      <c r="Q3" t="s">
        <v>12</v>
      </c>
    </row>
    <row r="4" spans="1:18" x14ac:dyDescent="0.3">
      <c r="A4" t="s">
        <v>29</v>
      </c>
      <c r="B4" t="s">
        <v>7</v>
      </c>
      <c r="C4">
        <v>28</v>
      </c>
      <c r="D4">
        <v>970.1607142857157</v>
      </c>
      <c r="E4">
        <v>771.67063763762587</v>
      </c>
      <c r="F4">
        <v>145.83204294569981</v>
      </c>
      <c r="G4">
        <f t="shared" si="0"/>
        <v>27164.50000000004</v>
      </c>
      <c r="K4" t="s">
        <v>35</v>
      </c>
      <c r="L4">
        <v>19.066666666666666</v>
      </c>
      <c r="M4">
        <v>8.1333333333333329</v>
      </c>
      <c r="N4">
        <v>8.1333333333333329</v>
      </c>
      <c r="O4">
        <v>7.2666666666666666</v>
      </c>
      <c r="P4">
        <v>1.6</v>
      </c>
      <c r="Q4">
        <v>9.3333333333333339</v>
      </c>
    </row>
    <row r="5" spans="1:18" x14ac:dyDescent="0.3">
      <c r="A5" t="s">
        <v>30</v>
      </c>
      <c r="B5" t="s">
        <v>7</v>
      </c>
      <c r="C5">
        <v>33</v>
      </c>
      <c r="D5">
        <v>645.755757575757</v>
      </c>
      <c r="E5">
        <v>563.06540614207518</v>
      </c>
      <c r="F5">
        <v>98.017106050955434</v>
      </c>
      <c r="G5">
        <f t="shared" si="0"/>
        <v>21309.939999999981</v>
      </c>
      <c r="K5" t="s">
        <v>36</v>
      </c>
      <c r="L5">
        <v>927.33615324988045</v>
      </c>
      <c r="M5">
        <v>61.723144588743608</v>
      </c>
      <c r="N5">
        <v>119.13480000000023</v>
      </c>
      <c r="O5">
        <v>21836.494604232801</v>
      </c>
      <c r="P5">
        <v>1196.3901111111113</v>
      </c>
      <c r="Q5">
        <v>1156.5390458205245</v>
      </c>
    </row>
    <row r="6" spans="1:18" x14ac:dyDescent="0.3">
      <c r="A6" t="s">
        <v>26</v>
      </c>
      <c r="B6" t="s">
        <v>7</v>
      </c>
      <c r="C6">
        <v>12</v>
      </c>
      <c r="D6">
        <v>1131.0366666666639</v>
      </c>
      <c r="E6">
        <v>1406.5793810280798</v>
      </c>
      <c r="F6">
        <v>406.04449213656954</v>
      </c>
      <c r="G6">
        <f t="shared" si="0"/>
        <v>13572.439999999966</v>
      </c>
      <c r="K6" t="s">
        <v>37</v>
      </c>
      <c r="L6">
        <v>1015.1365941847871</v>
      </c>
      <c r="M6">
        <v>37.566922876700204</v>
      </c>
      <c r="N6">
        <v>92.672627059042341</v>
      </c>
      <c r="O6">
        <v>19187.69514065449</v>
      </c>
      <c r="P6">
        <v>1468.8674489555895</v>
      </c>
      <c r="Q6">
        <v>1730.6444037299404</v>
      </c>
    </row>
    <row r="7" spans="1:18" x14ac:dyDescent="0.3">
      <c r="A7" t="s">
        <v>17</v>
      </c>
      <c r="B7" t="s">
        <v>7</v>
      </c>
      <c r="C7">
        <v>20</v>
      </c>
      <c r="D7">
        <v>551.63800000000049</v>
      </c>
      <c r="E7">
        <v>554.30076934914314</v>
      </c>
      <c r="F7">
        <v>123.94542002451159</v>
      </c>
      <c r="G7">
        <f t="shared" si="0"/>
        <v>11032.760000000009</v>
      </c>
      <c r="K7" t="s">
        <v>38</v>
      </c>
      <c r="L7">
        <v>259.07612716435813</v>
      </c>
      <c r="M7">
        <v>14.001787023958686</v>
      </c>
      <c r="N7">
        <v>36.84368163259456</v>
      </c>
      <c r="O7">
        <v>9897.3843421909078</v>
      </c>
      <c r="P7">
        <v>906.40602184046691</v>
      </c>
      <c r="Q7">
        <v>796.5047377876125</v>
      </c>
    </row>
    <row r="8" spans="1:18" x14ac:dyDescent="0.3">
      <c r="A8" t="s">
        <v>24</v>
      </c>
      <c r="B8" t="s">
        <v>7</v>
      </c>
      <c r="C8">
        <v>28</v>
      </c>
      <c r="D8">
        <v>686.09500000000014</v>
      </c>
      <c r="E8">
        <v>622.3759605617696</v>
      </c>
      <c r="F8">
        <v>117.61800097367042</v>
      </c>
      <c r="G8">
        <f t="shared" si="0"/>
        <v>19210.660000000003</v>
      </c>
      <c r="K8" t="s">
        <v>39</v>
      </c>
      <c r="L8">
        <v>16843.865333333331</v>
      </c>
      <c r="M8">
        <v>481.76533333332969</v>
      </c>
      <c r="N8">
        <v>921.66866666666726</v>
      </c>
      <c r="O8">
        <v>109049.93933333333</v>
      </c>
      <c r="P8">
        <v>2977.3093333333322</v>
      </c>
      <c r="Q8">
        <v>7328.7793333333357</v>
      </c>
      <c r="R8">
        <f>SUM(L8:Q8)</f>
        <v>137603.32733333332</v>
      </c>
    </row>
    <row r="9" spans="1:18" x14ac:dyDescent="0.3">
      <c r="A9" t="s">
        <v>23</v>
      </c>
      <c r="B9" t="s">
        <v>7</v>
      </c>
      <c r="C9">
        <v>12</v>
      </c>
      <c r="D9">
        <v>826.06250000000011</v>
      </c>
      <c r="E9">
        <v>822.48932000941272</v>
      </c>
      <c r="F9">
        <v>237.43221515651337</v>
      </c>
      <c r="G9">
        <f t="shared" si="0"/>
        <v>9912.7500000000018</v>
      </c>
    </row>
    <row r="10" spans="1:18" x14ac:dyDescent="0.3">
      <c r="A10" t="s">
        <v>28</v>
      </c>
      <c r="B10" t="s">
        <v>7</v>
      </c>
      <c r="C10">
        <v>14</v>
      </c>
      <c r="D10">
        <v>1053.0871428571438</v>
      </c>
      <c r="E10">
        <v>1026.6006397698307</v>
      </c>
      <c r="F10">
        <v>274.37056193297434</v>
      </c>
      <c r="G10">
        <f t="shared" si="0"/>
        <v>14743.220000000014</v>
      </c>
    </row>
    <row r="11" spans="1:18" x14ac:dyDescent="0.3">
      <c r="A11" t="s">
        <v>22</v>
      </c>
      <c r="B11" t="s">
        <v>7</v>
      </c>
      <c r="C11">
        <v>38</v>
      </c>
      <c r="D11">
        <v>782.35105263157823</v>
      </c>
      <c r="E11">
        <v>814.67090872854374</v>
      </c>
      <c r="F11">
        <v>132.15707256783412</v>
      </c>
      <c r="G11">
        <v>29729.339999999971</v>
      </c>
      <c r="K11" t="s">
        <v>32</v>
      </c>
      <c r="L11" t="s">
        <v>33</v>
      </c>
      <c r="M11" t="s">
        <v>34</v>
      </c>
      <c r="N11" t="s">
        <v>10</v>
      </c>
      <c r="O11" t="s">
        <v>11</v>
      </c>
      <c r="P11" t="s">
        <v>12</v>
      </c>
    </row>
    <row r="12" spans="1:18" x14ac:dyDescent="0.3">
      <c r="A12" t="s">
        <v>21</v>
      </c>
      <c r="B12" t="s">
        <v>7</v>
      </c>
      <c r="C12">
        <v>14</v>
      </c>
      <c r="D12">
        <v>1831.9757142857136</v>
      </c>
      <c r="E12">
        <v>3479.0011434577341</v>
      </c>
      <c r="F12">
        <v>929.80216621525858</v>
      </c>
      <c r="G12">
        <f>C12*D12</f>
        <v>25647.659999999989</v>
      </c>
      <c r="K12">
        <f>L8/R8*100</f>
        <v>12.240885202238157</v>
      </c>
      <c r="L12">
        <f>M8/R8*100</f>
        <v>0.35011168891744221</v>
      </c>
      <c r="M12">
        <f>N8/R8*100</f>
        <v>0.66980114836467353</v>
      </c>
      <c r="N12">
        <f>O8/R8*100</f>
        <v>79.249493051260572</v>
      </c>
      <c r="O12">
        <f>P8/R8*100</f>
        <v>2.1636899274397869</v>
      </c>
      <c r="P12">
        <f>Q8/R8*100</f>
        <v>5.3260189817793719</v>
      </c>
    </row>
    <row r="13" spans="1:18" x14ac:dyDescent="0.3">
      <c r="A13" t="s">
        <v>20</v>
      </c>
      <c r="B13" t="s">
        <v>7</v>
      </c>
      <c r="C13">
        <v>11</v>
      </c>
      <c r="D13">
        <v>1328.8081818181799</v>
      </c>
      <c r="E13">
        <v>798.15926321528104</v>
      </c>
      <c r="F13">
        <v>240.65407263923655</v>
      </c>
      <c r="G13">
        <f>C13*D13</f>
        <v>14616.889999999979</v>
      </c>
    </row>
    <row r="14" spans="1:18" x14ac:dyDescent="0.3">
      <c r="A14" t="s">
        <v>19</v>
      </c>
      <c r="B14" t="s">
        <v>7</v>
      </c>
      <c r="C14">
        <v>15</v>
      </c>
      <c r="D14">
        <v>905.71333333333371</v>
      </c>
      <c r="E14">
        <v>893.06289465497696</v>
      </c>
      <c r="F14">
        <v>230.58784787430096</v>
      </c>
      <c r="G14">
        <f>C14*D14</f>
        <v>13585.700000000006</v>
      </c>
    </row>
    <row r="15" spans="1:18" x14ac:dyDescent="0.3">
      <c r="A15" t="s">
        <v>18</v>
      </c>
      <c r="B15" t="s">
        <v>7</v>
      </c>
      <c r="C15">
        <v>12</v>
      </c>
      <c r="D15">
        <v>693.37666666666655</v>
      </c>
      <c r="E15">
        <v>960.9397705403087</v>
      </c>
      <c r="F15">
        <v>277.39941759823222</v>
      </c>
      <c r="G15">
        <f>C15*D15</f>
        <v>8320.5199999999986</v>
      </c>
    </row>
    <row r="16" spans="1:18" x14ac:dyDescent="0.3">
      <c r="C16">
        <f>AVERAGE(C1:C15)</f>
        <v>19.066666666666666</v>
      </c>
      <c r="D16">
        <f t="shared" ref="D16:G16" si="1">AVERAGE(D1:D15)</f>
        <v>927.33615324988045</v>
      </c>
      <c r="E16">
        <f t="shared" si="1"/>
        <v>1015.1365941847871</v>
      </c>
      <c r="F16">
        <f t="shared" si="1"/>
        <v>259.07612716435813</v>
      </c>
      <c r="G16">
        <f t="shared" si="1"/>
        <v>16843.865333333331</v>
      </c>
    </row>
    <row r="17" spans="1:7" x14ac:dyDescent="0.3">
      <c r="A17" t="s">
        <v>13</v>
      </c>
      <c r="B17" t="s">
        <v>8</v>
      </c>
      <c r="C17">
        <v>5</v>
      </c>
      <c r="D17">
        <v>45.888000000001192</v>
      </c>
      <c r="E17">
        <v>20.736333330656681</v>
      </c>
      <c r="F17">
        <v>9.2735701862885911</v>
      </c>
      <c r="G17">
        <f t="shared" ref="G17:G26" si="2">C17*D17</f>
        <v>229.44000000000597</v>
      </c>
    </row>
    <row r="18" spans="1:7" x14ac:dyDescent="0.3">
      <c r="A18" t="s">
        <v>14</v>
      </c>
      <c r="B18" t="s">
        <v>8</v>
      </c>
      <c r="C18">
        <v>7</v>
      </c>
      <c r="D18">
        <v>58.948571428567938</v>
      </c>
      <c r="E18">
        <v>37.228102032638382</v>
      </c>
      <c r="F18">
        <v>14.070899965899907</v>
      </c>
      <c r="G18">
        <f t="shared" si="2"/>
        <v>412.63999999997554</v>
      </c>
    </row>
    <row r="19" spans="1:7" x14ac:dyDescent="0.3">
      <c r="A19" t="s">
        <v>15</v>
      </c>
      <c r="B19" t="s">
        <v>8</v>
      </c>
      <c r="C19">
        <v>14</v>
      </c>
      <c r="D19">
        <v>62.742857142857247</v>
      </c>
      <c r="E19">
        <v>36.243707449298967</v>
      </c>
      <c r="F19">
        <v>9.6865382644102294</v>
      </c>
      <c r="G19">
        <f t="shared" si="2"/>
        <v>878.40000000000146</v>
      </c>
    </row>
    <row r="20" spans="1:7" x14ac:dyDescent="0.3">
      <c r="A20" t="s">
        <v>29</v>
      </c>
      <c r="B20" t="s">
        <v>8</v>
      </c>
      <c r="C20">
        <v>16</v>
      </c>
      <c r="D20">
        <v>45.979999999999357</v>
      </c>
      <c r="E20">
        <v>9.1803151725105749</v>
      </c>
      <c r="F20">
        <v>2.2950787931276437</v>
      </c>
      <c r="G20">
        <f t="shared" si="2"/>
        <v>735.67999999998972</v>
      </c>
    </row>
    <row r="21" spans="1:7" x14ac:dyDescent="0.3">
      <c r="A21" t="s">
        <v>30</v>
      </c>
      <c r="B21" t="s">
        <v>8</v>
      </c>
      <c r="C21">
        <v>10</v>
      </c>
      <c r="D21">
        <v>48.223999999998888</v>
      </c>
      <c r="E21">
        <v>22.264504485841169</v>
      </c>
      <c r="F21">
        <v>7.0406545150294191</v>
      </c>
      <c r="G21">
        <f t="shared" si="2"/>
        <v>482.23999999998887</v>
      </c>
    </row>
    <row r="22" spans="1:7" x14ac:dyDescent="0.3">
      <c r="A22" t="s">
        <v>26</v>
      </c>
      <c r="B22" t="s">
        <v>8</v>
      </c>
      <c r="C22">
        <v>5</v>
      </c>
      <c r="D22">
        <v>53.535999999998424</v>
      </c>
      <c r="E22">
        <v>12.466454187136936</v>
      </c>
      <c r="F22">
        <v>5.5751678001650147</v>
      </c>
      <c r="G22">
        <f t="shared" si="2"/>
        <v>267.67999999999211</v>
      </c>
    </row>
    <row r="23" spans="1:7" x14ac:dyDescent="0.3">
      <c r="A23" t="s">
        <v>17</v>
      </c>
      <c r="B23" t="s">
        <v>8</v>
      </c>
      <c r="C23">
        <v>7</v>
      </c>
      <c r="D23">
        <v>79.451428571428394</v>
      </c>
      <c r="E23">
        <v>30.040947293413652</v>
      </c>
      <c r="F23">
        <v>11.354410812453061</v>
      </c>
      <c r="G23">
        <f t="shared" si="2"/>
        <v>556.15999999999872</v>
      </c>
    </row>
    <row r="24" spans="1:7" x14ac:dyDescent="0.3">
      <c r="A24" t="s">
        <v>24</v>
      </c>
      <c r="B24" t="s">
        <v>8</v>
      </c>
      <c r="C24">
        <v>4</v>
      </c>
      <c r="D24">
        <v>72.53999999999337</v>
      </c>
      <c r="E24">
        <v>20.343018458427821</v>
      </c>
      <c r="F24">
        <v>10.17150922921391</v>
      </c>
      <c r="G24">
        <f t="shared" si="2"/>
        <v>290.15999999997348</v>
      </c>
    </row>
    <row r="25" spans="1:7" x14ac:dyDescent="0.3">
      <c r="A25" t="s">
        <v>23</v>
      </c>
      <c r="B25" t="s">
        <v>8</v>
      </c>
      <c r="C25">
        <v>7</v>
      </c>
      <c r="D25">
        <v>175.08571428571318</v>
      </c>
      <c r="E25">
        <v>277.61625641985</v>
      </c>
      <c r="F25">
        <v>104.9290820565231</v>
      </c>
      <c r="G25">
        <f t="shared" si="2"/>
        <v>1225.5999999999922</v>
      </c>
    </row>
    <row r="26" spans="1:7" x14ac:dyDescent="0.3">
      <c r="A26" t="s">
        <v>28</v>
      </c>
      <c r="B26" t="s">
        <v>8</v>
      </c>
      <c r="C26">
        <v>7</v>
      </c>
      <c r="D26">
        <v>61.234285714285633</v>
      </c>
      <c r="E26">
        <v>12.247305631775738</v>
      </c>
      <c r="F26">
        <v>4.6290464188970573</v>
      </c>
      <c r="G26">
        <f t="shared" si="2"/>
        <v>428.63999999999942</v>
      </c>
    </row>
    <row r="27" spans="1:7" x14ac:dyDescent="0.3">
      <c r="A27" t="s">
        <v>22</v>
      </c>
      <c r="B27" t="s">
        <v>8</v>
      </c>
      <c r="C27">
        <v>10</v>
      </c>
      <c r="D27">
        <v>34.912000000001363</v>
      </c>
      <c r="E27">
        <v>13.466175568600903</v>
      </c>
      <c r="F27">
        <v>4.2583786168491855</v>
      </c>
      <c r="G27">
        <v>349.12000000001365</v>
      </c>
    </row>
    <row r="28" spans="1:7" x14ac:dyDescent="0.3">
      <c r="A28" t="s">
        <v>21</v>
      </c>
      <c r="B28" t="s">
        <v>8</v>
      </c>
      <c r="C28">
        <v>11</v>
      </c>
      <c r="D28">
        <v>44.945454545455</v>
      </c>
      <c r="E28">
        <v>16.682937609207798</v>
      </c>
      <c r="F28">
        <v>5.0300949500591843</v>
      </c>
      <c r="G28">
        <f>C28*D28</f>
        <v>494.40000000000498</v>
      </c>
    </row>
    <row r="29" spans="1:7" x14ac:dyDescent="0.3">
      <c r="A29" t="s">
        <v>20</v>
      </c>
      <c r="B29" t="s">
        <v>8</v>
      </c>
      <c r="C29">
        <v>10</v>
      </c>
      <c r="D29">
        <v>37.536000000000186</v>
      </c>
      <c r="E29">
        <v>17.524719810722427</v>
      </c>
      <c r="F29">
        <v>5.5418029958157753</v>
      </c>
      <c r="G29">
        <f>C29*D29</f>
        <v>375.36000000000183</v>
      </c>
    </row>
    <row r="30" spans="1:7" x14ac:dyDescent="0.3">
      <c r="A30" t="s">
        <v>19</v>
      </c>
      <c r="B30" t="s">
        <v>8</v>
      </c>
      <c r="C30">
        <v>2</v>
      </c>
      <c r="D30">
        <v>46.559999999994034</v>
      </c>
      <c r="E30">
        <v>6.1094025894565043</v>
      </c>
      <c r="F30">
        <v>4.3200000000033469</v>
      </c>
      <c r="G30">
        <f>C30*D30</f>
        <v>93.119999999988067</v>
      </c>
    </row>
    <row r="31" spans="1:7" x14ac:dyDescent="0.3">
      <c r="A31" t="s">
        <v>18</v>
      </c>
      <c r="B31" t="s">
        <v>8</v>
      </c>
      <c r="C31">
        <v>7</v>
      </c>
      <c r="D31">
        <v>58.262857142859893</v>
      </c>
      <c r="E31">
        <v>31.353663110965396</v>
      </c>
      <c r="F31">
        <v>11.850570754644883</v>
      </c>
      <c r="G31">
        <f>C31*D31</f>
        <v>407.84000000001924</v>
      </c>
    </row>
    <row r="32" spans="1:7" x14ac:dyDescent="0.3">
      <c r="C32">
        <f>AVERAGE(C17:C31)</f>
        <v>8.1333333333333329</v>
      </c>
      <c r="D32">
        <f t="shared" ref="D32" si="3">AVERAGE(D17:D31)</f>
        <v>61.723144588743608</v>
      </c>
      <c r="E32">
        <f t="shared" ref="E32" si="4">AVERAGE(E17:E31)</f>
        <v>37.566922876700204</v>
      </c>
      <c r="F32">
        <f t="shared" ref="F32" si="5">AVERAGE(F17:F31)</f>
        <v>14.001787023958686</v>
      </c>
      <c r="G32">
        <f t="shared" ref="G32" si="6">AVERAGE(G17:G31)</f>
        <v>481.76533333332969</v>
      </c>
    </row>
    <row r="33" spans="1:7" x14ac:dyDescent="0.3">
      <c r="A33" t="s">
        <v>13</v>
      </c>
      <c r="B33" t="s">
        <v>9</v>
      </c>
      <c r="C33">
        <v>5</v>
      </c>
      <c r="D33">
        <v>58.975999999998749</v>
      </c>
      <c r="E33">
        <v>91.311342559397076</v>
      </c>
      <c r="F33">
        <v>40.835673815916294</v>
      </c>
      <c r="G33">
        <f t="shared" ref="G33:G42" si="7">C33*D33</f>
        <v>294.87999999999374</v>
      </c>
    </row>
    <row r="34" spans="1:7" x14ac:dyDescent="0.3">
      <c r="A34" t="s">
        <v>14</v>
      </c>
      <c r="B34" t="s">
        <v>9</v>
      </c>
      <c r="C34">
        <v>7</v>
      </c>
      <c r="D34">
        <v>104.80000000000402</v>
      </c>
      <c r="E34">
        <v>100.36235150693037</v>
      </c>
      <c r="F34">
        <v>37.933403297283753</v>
      </c>
      <c r="G34">
        <f t="shared" si="7"/>
        <v>733.6000000000281</v>
      </c>
    </row>
    <row r="35" spans="1:7" x14ac:dyDescent="0.3">
      <c r="A35" t="s">
        <v>15</v>
      </c>
      <c r="B35" t="s">
        <v>9</v>
      </c>
      <c r="C35">
        <v>14</v>
      </c>
      <c r="D35">
        <v>209.93142857142735</v>
      </c>
      <c r="E35">
        <v>145.02527943336227</v>
      </c>
      <c r="F35">
        <v>38.759636290056783</v>
      </c>
      <c r="G35">
        <f t="shared" si="7"/>
        <v>2939.0399999999827</v>
      </c>
    </row>
    <row r="36" spans="1:7" x14ac:dyDescent="0.3">
      <c r="A36" t="s">
        <v>29</v>
      </c>
      <c r="B36" t="s">
        <v>9</v>
      </c>
      <c r="C36">
        <v>16</v>
      </c>
      <c r="D36">
        <v>59.119999999999436</v>
      </c>
      <c r="E36">
        <v>48.24948497134465</v>
      </c>
      <c r="F36">
        <v>12.062371242836162</v>
      </c>
      <c r="G36">
        <f t="shared" si="7"/>
        <v>945.91999999999098</v>
      </c>
    </row>
    <row r="37" spans="1:7" x14ac:dyDescent="0.3">
      <c r="A37" t="s">
        <v>30</v>
      </c>
      <c r="B37" t="s">
        <v>9</v>
      </c>
      <c r="C37">
        <v>10</v>
      </c>
      <c r="D37">
        <v>140.3360000000016</v>
      </c>
      <c r="E37">
        <v>79.973522729574313</v>
      </c>
      <c r="F37">
        <v>25.289848433270095</v>
      </c>
      <c r="G37">
        <f t="shared" si="7"/>
        <v>1403.360000000016</v>
      </c>
    </row>
    <row r="38" spans="1:7" x14ac:dyDescent="0.3">
      <c r="A38" t="s">
        <v>26</v>
      </c>
      <c r="B38" t="s">
        <v>9</v>
      </c>
      <c r="C38">
        <v>5</v>
      </c>
      <c r="D38">
        <v>137.88800000000137</v>
      </c>
      <c r="E38">
        <v>100.11330540941984</v>
      </c>
      <c r="F38">
        <v>44.772031269532029</v>
      </c>
      <c r="G38">
        <f t="shared" si="7"/>
        <v>689.44000000000688</v>
      </c>
    </row>
    <row r="39" spans="1:7" x14ac:dyDescent="0.3">
      <c r="A39" t="s">
        <v>17</v>
      </c>
      <c r="B39" t="s">
        <v>9</v>
      </c>
      <c r="C39">
        <v>7</v>
      </c>
      <c r="D39">
        <v>202.21714285714393</v>
      </c>
      <c r="E39">
        <v>134.62528510824413</v>
      </c>
      <c r="F39">
        <v>50.883574939654459</v>
      </c>
      <c r="G39">
        <f t="shared" si="7"/>
        <v>1415.5200000000075</v>
      </c>
    </row>
    <row r="40" spans="1:7" x14ac:dyDescent="0.3">
      <c r="A40" t="s">
        <v>24</v>
      </c>
      <c r="B40" t="s">
        <v>9</v>
      </c>
      <c r="C40">
        <v>4</v>
      </c>
      <c r="D40">
        <v>269.68000000000256</v>
      </c>
      <c r="E40">
        <v>171.45722731923738</v>
      </c>
      <c r="F40">
        <v>85.728613659618688</v>
      </c>
      <c r="G40">
        <f t="shared" si="7"/>
        <v>1078.7200000000103</v>
      </c>
    </row>
    <row r="41" spans="1:7" x14ac:dyDescent="0.3">
      <c r="A41" t="s">
        <v>23</v>
      </c>
      <c r="B41" t="s">
        <v>9</v>
      </c>
      <c r="C41">
        <v>7</v>
      </c>
      <c r="D41">
        <v>159.29571428571373</v>
      </c>
      <c r="E41">
        <v>124.12551978503397</v>
      </c>
      <c r="F41">
        <v>46.915036672546769</v>
      </c>
      <c r="G41">
        <f t="shared" si="7"/>
        <v>1115.0699999999961</v>
      </c>
    </row>
    <row r="42" spans="1:7" x14ac:dyDescent="0.3">
      <c r="A42" t="s">
        <v>28</v>
      </c>
      <c r="B42" t="s">
        <v>9</v>
      </c>
      <c r="C42">
        <v>7</v>
      </c>
      <c r="D42">
        <v>26.685714285713402</v>
      </c>
      <c r="E42">
        <v>23.275915203734261</v>
      </c>
      <c r="F42">
        <v>8.7974690237868796</v>
      </c>
      <c r="G42">
        <f t="shared" si="7"/>
        <v>186.79999999999382</v>
      </c>
    </row>
    <row r="43" spans="1:7" x14ac:dyDescent="0.3">
      <c r="A43" t="s">
        <v>22</v>
      </c>
      <c r="B43" t="s">
        <v>9</v>
      </c>
      <c r="C43">
        <v>10</v>
      </c>
      <c r="D43">
        <v>53.967999999999293</v>
      </c>
      <c r="E43">
        <v>31.357374039716792</v>
      </c>
      <c r="F43">
        <v>9.9160723407340292</v>
      </c>
      <c r="G43">
        <v>539.6799999999929</v>
      </c>
    </row>
    <row r="44" spans="1:7" x14ac:dyDescent="0.3">
      <c r="A44" t="s">
        <v>21</v>
      </c>
      <c r="B44" t="s">
        <v>9</v>
      </c>
      <c r="C44">
        <v>11</v>
      </c>
      <c r="D44">
        <v>45.599999999999788</v>
      </c>
      <c r="E44">
        <v>36.916337846541751</v>
      </c>
      <c r="F44">
        <v>11.130694660997786</v>
      </c>
      <c r="G44">
        <f>C44*D44</f>
        <v>501.59999999999769</v>
      </c>
    </row>
    <row r="45" spans="1:7" x14ac:dyDescent="0.3">
      <c r="A45" t="s">
        <v>20</v>
      </c>
      <c r="B45" t="s">
        <v>9</v>
      </c>
      <c r="C45">
        <v>10</v>
      </c>
      <c r="D45">
        <v>101.64400000000157</v>
      </c>
      <c r="E45">
        <v>108.43139266631223</v>
      </c>
      <c r="F45">
        <v>34.289017068962458</v>
      </c>
      <c r="G45">
        <f>C45*D45</f>
        <v>1016.4400000000157</v>
      </c>
    </row>
    <row r="46" spans="1:7" x14ac:dyDescent="0.3">
      <c r="A46" t="s">
        <v>19</v>
      </c>
      <c r="B46" t="s">
        <v>9</v>
      </c>
      <c r="C46">
        <v>2</v>
      </c>
      <c r="D46">
        <v>110.63999999999942</v>
      </c>
      <c r="E46">
        <v>96.279659326362761</v>
      </c>
      <c r="F46">
        <v>68.080000000001732</v>
      </c>
      <c r="G46">
        <f>C46*D46</f>
        <v>221.27999999999884</v>
      </c>
    </row>
    <row r="47" spans="1:7" x14ac:dyDescent="0.3">
      <c r="A47" t="s">
        <v>18</v>
      </c>
      <c r="B47" t="s">
        <v>9</v>
      </c>
      <c r="C47">
        <v>7</v>
      </c>
      <c r="D47">
        <v>106.23999999999705</v>
      </c>
      <c r="E47">
        <v>98.585407980423625</v>
      </c>
      <c r="F47">
        <v>37.261781773720479</v>
      </c>
      <c r="G47">
        <f>C47*D47</f>
        <v>743.67999999997937</v>
      </c>
    </row>
    <row r="48" spans="1:7" x14ac:dyDescent="0.3">
      <c r="C48">
        <f>AVERAGE(C33:C47)</f>
        <v>8.1333333333333329</v>
      </c>
      <c r="D48">
        <f t="shared" ref="D48" si="8">AVERAGE(D33:D47)</f>
        <v>119.13480000000023</v>
      </c>
      <c r="E48">
        <f t="shared" ref="E48" si="9">AVERAGE(E33:E47)</f>
        <v>92.672627059042341</v>
      </c>
      <c r="F48">
        <f t="shared" ref="F48" si="10">AVERAGE(F33:F47)</f>
        <v>36.84368163259456</v>
      </c>
      <c r="G48">
        <f t="shared" ref="G48" si="11">AVERAGE(G33:G47)</f>
        <v>921.66866666666726</v>
      </c>
    </row>
    <row r="49" spans="1:7" x14ac:dyDescent="0.3">
      <c r="A49" t="s">
        <v>13</v>
      </c>
      <c r="B49" t="s">
        <v>10</v>
      </c>
      <c r="C49">
        <v>2</v>
      </c>
      <c r="D49">
        <v>54630.36</v>
      </c>
      <c r="E49">
        <v>27994.696878430401</v>
      </c>
      <c r="F49">
        <v>19795.240000000009</v>
      </c>
      <c r="G49">
        <f t="shared" ref="G49:G58" si="12">C49*D49</f>
        <v>109260.72</v>
      </c>
    </row>
    <row r="50" spans="1:7" x14ac:dyDescent="0.3">
      <c r="A50" t="s">
        <v>14</v>
      </c>
      <c r="B50" t="s">
        <v>10</v>
      </c>
      <c r="C50">
        <v>5</v>
      </c>
      <c r="D50">
        <v>27618.999999999993</v>
      </c>
      <c r="E50">
        <v>27421.216517795121</v>
      </c>
      <c r="F50">
        <v>12263.140831905992</v>
      </c>
      <c r="G50">
        <f t="shared" si="12"/>
        <v>138094.99999999997</v>
      </c>
    </row>
    <row r="51" spans="1:7" x14ac:dyDescent="0.3">
      <c r="A51" t="s">
        <v>15</v>
      </c>
      <c r="B51" t="s">
        <v>10</v>
      </c>
      <c r="C51">
        <v>14</v>
      </c>
      <c r="D51">
        <v>6820.2000000000016</v>
      </c>
      <c r="E51">
        <v>5561.0964877634842</v>
      </c>
      <c r="F51">
        <v>1486.2655537144901</v>
      </c>
      <c r="G51">
        <f t="shared" si="12"/>
        <v>95482.800000000017</v>
      </c>
    </row>
    <row r="52" spans="1:7" x14ac:dyDescent="0.3">
      <c r="A52" t="s">
        <v>29</v>
      </c>
      <c r="B52" t="s">
        <v>10</v>
      </c>
      <c r="C52">
        <v>15</v>
      </c>
      <c r="D52">
        <v>7875.2320000000009</v>
      </c>
      <c r="E52">
        <v>5189.6614748379425</v>
      </c>
      <c r="F52">
        <v>1339.9648309667714</v>
      </c>
      <c r="G52">
        <f t="shared" si="12"/>
        <v>118128.48000000001</v>
      </c>
    </row>
    <row r="53" spans="1:7" x14ac:dyDescent="0.3">
      <c r="A53" t="s">
        <v>30</v>
      </c>
      <c r="B53" t="s">
        <v>10</v>
      </c>
      <c r="C53">
        <v>8</v>
      </c>
      <c r="D53">
        <v>15097.347499999996</v>
      </c>
      <c r="E53">
        <v>8122.0944489174535</v>
      </c>
      <c r="F53">
        <v>2871.594031133573</v>
      </c>
      <c r="G53">
        <f t="shared" si="12"/>
        <v>120778.77999999997</v>
      </c>
    </row>
    <row r="54" spans="1:7" x14ac:dyDescent="0.3">
      <c r="A54" t="s">
        <v>26</v>
      </c>
      <c r="B54" t="s">
        <v>10</v>
      </c>
      <c r="C54">
        <v>4</v>
      </c>
      <c r="D54">
        <v>33407.745000000003</v>
      </c>
      <c r="E54">
        <v>34482.773270680627</v>
      </c>
      <c r="F54">
        <v>17241.386635340314</v>
      </c>
      <c r="G54">
        <f t="shared" si="12"/>
        <v>133630.98000000001</v>
      </c>
    </row>
    <row r="55" spans="1:7" x14ac:dyDescent="0.3">
      <c r="A55" t="s">
        <v>17</v>
      </c>
      <c r="B55" t="s">
        <v>10</v>
      </c>
      <c r="C55">
        <v>7</v>
      </c>
      <c r="D55">
        <v>9231.5314285714267</v>
      </c>
      <c r="E55">
        <v>10319.2556029645</v>
      </c>
      <c r="F55">
        <v>3900.3120058219924</v>
      </c>
      <c r="G55">
        <f t="shared" si="12"/>
        <v>64620.719999999987</v>
      </c>
    </row>
    <row r="56" spans="1:7" x14ac:dyDescent="0.3">
      <c r="A56" t="s">
        <v>24</v>
      </c>
      <c r="B56" t="s">
        <v>10</v>
      </c>
      <c r="C56">
        <v>4</v>
      </c>
      <c r="D56">
        <v>24243.302499999998</v>
      </c>
      <c r="E56">
        <v>36562.82230027506</v>
      </c>
      <c r="F56">
        <v>18281.41115013753</v>
      </c>
      <c r="G56">
        <f t="shared" si="12"/>
        <v>96973.209999999992</v>
      </c>
    </row>
    <row r="57" spans="1:7" x14ac:dyDescent="0.3">
      <c r="A57" t="s">
        <v>23</v>
      </c>
      <c r="B57" t="s">
        <v>10</v>
      </c>
      <c r="C57">
        <v>6</v>
      </c>
      <c r="D57">
        <v>20889.101666666666</v>
      </c>
      <c r="E57">
        <v>15633.047875875538</v>
      </c>
      <c r="F57">
        <v>6382.1650700659138</v>
      </c>
      <c r="G57">
        <f t="shared" si="12"/>
        <v>125334.60999999999</v>
      </c>
    </row>
    <row r="58" spans="1:7" x14ac:dyDescent="0.3">
      <c r="A58" t="s">
        <v>28</v>
      </c>
      <c r="B58" t="s">
        <v>10</v>
      </c>
      <c r="C58">
        <v>7</v>
      </c>
      <c r="D58">
        <v>11930.662857142856</v>
      </c>
      <c r="E58">
        <v>7021.5932409240613</v>
      </c>
      <c r="F58">
        <v>2653.9127889910146</v>
      </c>
      <c r="G58">
        <f t="shared" si="12"/>
        <v>83514.639999999985</v>
      </c>
    </row>
    <row r="59" spans="1:7" x14ac:dyDescent="0.3">
      <c r="A59" t="s">
        <v>22</v>
      </c>
      <c r="B59" t="s">
        <v>10</v>
      </c>
      <c r="C59">
        <v>10</v>
      </c>
      <c r="D59">
        <v>8827.7970000000023</v>
      </c>
      <c r="E59">
        <v>6651.4623295968213</v>
      </c>
      <c r="F59">
        <v>2103.3770732335552</v>
      </c>
      <c r="G59">
        <v>88277.97000000003</v>
      </c>
    </row>
    <row r="60" spans="1:7" x14ac:dyDescent="0.3">
      <c r="A60" t="s">
        <v>21</v>
      </c>
      <c r="B60" t="s">
        <v>10</v>
      </c>
      <c r="C60">
        <v>9</v>
      </c>
      <c r="D60">
        <v>6542.1977777777793</v>
      </c>
      <c r="E60">
        <v>9204.2076365442499</v>
      </c>
      <c r="F60">
        <v>3068.0692121814168</v>
      </c>
      <c r="G60">
        <f>C60*D60</f>
        <v>58879.780000000013</v>
      </c>
    </row>
    <row r="61" spans="1:7" x14ac:dyDescent="0.3">
      <c r="A61" t="s">
        <v>20</v>
      </c>
      <c r="B61" t="s">
        <v>10</v>
      </c>
      <c r="C61">
        <v>10</v>
      </c>
      <c r="D61">
        <v>13518.567999999999</v>
      </c>
      <c r="E61">
        <v>10095.276718995099</v>
      </c>
      <c r="F61">
        <v>3192.4068041696132</v>
      </c>
      <c r="G61">
        <f>C61*D61</f>
        <v>135185.68</v>
      </c>
    </row>
    <row r="62" spans="1:7" x14ac:dyDescent="0.3">
      <c r="A62" t="s">
        <v>19</v>
      </c>
      <c r="B62" t="s">
        <v>10</v>
      </c>
      <c r="C62">
        <v>2</v>
      </c>
      <c r="D62">
        <v>63475.130000000005</v>
      </c>
      <c r="E62">
        <v>66151.154598614536</v>
      </c>
      <c r="F62">
        <v>46775.93</v>
      </c>
      <c r="G62">
        <f>C62*D62</f>
        <v>126950.26000000001</v>
      </c>
    </row>
    <row r="63" spans="1:7" x14ac:dyDescent="0.3">
      <c r="A63" t="s">
        <v>18</v>
      </c>
      <c r="B63" t="s">
        <v>10</v>
      </c>
      <c r="C63">
        <v>6</v>
      </c>
      <c r="D63">
        <v>23439.243333333332</v>
      </c>
      <c r="E63">
        <v>17405.067727602403</v>
      </c>
      <c r="F63">
        <v>7105.5891452014348</v>
      </c>
      <c r="G63">
        <f>C63*D63</f>
        <v>140635.46</v>
      </c>
    </row>
    <row r="64" spans="1:7" x14ac:dyDescent="0.3">
      <c r="C64">
        <f>AVERAGE(C49:C63)</f>
        <v>7.2666666666666666</v>
      </c>
      <c r="D64">
        <f t="shared" ref="D64" si="13">AVERAGE(D49:D63)</f>
        <v>21836.494604232801</v>
      </c>
      <c r="E64">
        <f t="shared" ref="E64" si="14">AVERAGE(E49:E63)</f>
        <v>19187.69514065449</v>
      </c>
      <c r="F64">
        <f t="shared" ref="F64" si="15">AVERAGE(F49:F63)</f>
        <v>9897.3843421909078</v>
      </c>
      <c r="G64">
        <f t="shared" ref="G64" si="16">AVERAGE(G49:G63)</f>
        <v>109049.93933333333</v>
      </c>
    </row>
    <row r="65" spans="1:7" x14ac:dyDescent="0.3">
      <c r="A65" t="s">
        <v>13</v>
      </c>
      <c r="B65" t="s">
        <v>11</v>
      </c>
      <c r="C65">
        <v>0</v>
      </c>
      <c r="D65">
        <v>0</v>
      </c>
      <c r="E65">
        <v>0</v>
      </c>
      <c r="F65">
        <v>0</v>
      </c>
      <c r="G65">
        <f t="shared" ref="G65:G74" si="17">C65*D65</f>
        <v>0</v>
      </c>
    </row>
    <row r="66" spans="1:7" x14ac:dyDescent="0.3">
      <c r="A66" t="s">
        <v>14</v>
      </c>
      <c r="B66" t="s">
        <v>11</v>
      </c>
      <c r="C66">
        <v>1</v>
      </c>
      <c r="D66">
        <v>112</v>
      </c>
      <c r="E66">
        <v>0</v>
      </c>
      <c r="F66">
        <v>0</v>
      </c>
      <c r="G66">
        <f t="shared" si="17"/>
        <v>112</v>
      </c>
    </row>
    <row r="67" spans="1:7" x14ac:dyDescent="0.3">
      <c r="A67" t="s">
        <v>15</v>
      </c>
      <c r="B67" t="s">
        <v>11</v>
      </c>
      <c r="C67">
        <v>3</v>
      </c>
      <c r="D67">
        <v>4690.2933333333285</v>
      </c>
      <c r="E67">
        <v>6667.7226103470593</v>
      </c>
      <c r="F67">
        <v>3849.611443965629</v>
      </c>
      <c r="G67">
        <f t="shared" si="17"/>
        <v>14070.879999999986</v>
      </c>
    </row>
    <row r="68" spans="1:7" x14ac:dyDescent="0.3">
      <c r="A68" t="s">
        <v>29</v>
      </c>
      <c r="B68" t="s">
        <v>11</v>
      </c>
      <c r="C68">
        <v>2</v>
      </c>
      <c r="D68">
        <v>124.39999999999964</v>
      </c>
      <c r="E68">
        <v>24.550747442800336</v>
      </c>
      <c r="F68">
        <v>17.360000000002408</v>
      </c>
      <c r="G68">
        <f t="shared" si="17"/>
        <v>248.79999999999927</v>
      </c>
    </row>
    <row r="69" spans="1:7" x14ac:dyDescent="0.3">
      <c r="A69" t="s">
        <v>30</v>
      </c>
      <c r="B69" t="s">
        <v>11</v>
      </c>
      <c r="C69">
        <v>3</v>
      </c>
      <c r="D69">
        <v>473.01333333333559</v>
      </c>
      <c r="E69">
        <v>650.81805670504468</v>
      </c>
      <c r="F69">
        <v>375.74998023212669</v>
      </c>
      <c r="G69">
        <f t="shared" si="17"/>
        <v>1419.0400000000068</v>
      </c>
    </row>
    <row r="70" spans="1:7" x14ac:dyDescent="0.3">
      <c r="A70" t="s">
        <v>26</v>
      </c>
      <c r="B70" t="s">
        <v>11</v>
      </c>
      <c r="C70">
        <v>1</v>
      </c>
      <c r="D70">
        <v>648.32000000000698</v>
      </c>
      <c r="E70">
        <v>0</v>
      </c>
      <c r="F70">
        <v>0</v>
      </c>
      <c r="G70">
        <f t="shared" si="17"/>
        <v>648.32000000000698</v>
      </c>
    </row>
    <row r="71" spans="1:7" x14ac:dyDescent="0.3">
      <c r="A71" t="s">
        <v>17</v>
      </c>
      <c r="B71" t="s">
        <v>11</v>
      </c>
      <c r="C71">
        <v>3</v>
      </c>
      <c r="D71">
        <v>111.68000000000029</v>
      </c>
      <c r="E71">
        <v>43.289980364975889</v>
      </c>
      <c r="F71">
        <v>24.993481816932444</v>
      </c>
      <c r="G71">
        <f t="shared" si="17"/>
        <v>335.04000000000087</v>
      </c>
    </row>
    <row r="72" spans="1:7" x14ac:dyDescent="0.3">
      <c r="A72" t="s">
        <v>24</v>
      </c>
      <c r="B72" t="s">
        <v>11</v>
      </c>
      <c r="C72">
        <v>2</v>
      </c>
      <c r="D72">
        <v>758.15999999999326</v>
      </c>
      <c r="E72">
        <v>985.08459900659375</v>
      </c>
      <c r="F72">
        <v>696.55999999999335</v>
      </c>
      <c r="G72">
        <f t="shared" si="17"/>
        <v>1516.3199999999865</v>
      </c>
    </row>
    <row r="73" spans="1:7" x14ac:dyDescent="0.3">
      <c r="A73" t="s">
        <v>23</v>
      </c>
      <c r="B73" t="s">
        <v>11</v>
      </c>
      <c r="C73">
        <v>1</v>
      </c>
      <c r="D73">
        <v>1249.6000000000058</v>
      </c>
      <c r="E73">
        <v>0</v>
      </c>
      <c r="F73">
        <v>0</v>
      </c>
      <c r="G73">
        <f t="shared" si="17"/>
        <v>1249.6000000000058</v>
      </c>
    </row>
    <row r="74" spans="1:7" x14ac:dyDescent="0.3">
      <c r="A74" t="s">
        <v>28</v>
      </c>
      <c r="B74" t="s">
        <v>11</v>
      </c>
      <c r="C74">
        <v>3</v>
      </c>
      <c r="D74">
        <v>4143.5633333333326</v>
      </c>
      <c r="E74">
        <v>5935.689611362217</v>
      </c>
      <c r="F74">
        <v>3426.9719949460414</v>
      </c>
      <c r="G74">
        <f t="shared" si="17"/>
        <v>12430.689999999999</v>
      </c>
    </row>
    <row r="75" spans="1:7" x14ac:dyDescent="0.3">
      <c r="A75" t="s">
        <v>22</v>
      </c>
      <c r="B75" t="s">
        <v>11</v>
      </c>
      <c r="C75">
        <v>3</v>
      </c>
      <c r="D75">
        <v>1359.3066666666648</v>
      </c>
      <c r="E75">
        <v>1989.5867170177116</v>
      </c>
      <c r="F75">
        <v>1148.6884266462796</v>
      </c>
      <c r="G75">
        <v>4077.9199999999946</v>
      </c>
    </row>
    <row r="76" spans="1:7" x14ac:dyDescent="0.3">
      <c r="A76" t="s">
        <v>21</v>
      </c>
      <c r="B76" t="s">
        <v>11</v>
      </c>
      <c r="C76">
        <v>0</v>
      </c>
      <c r="D76">
        <v>0</v>
      </c>
      <c r="E76">
        <v>0</v>
      </c>
      <c r="F76">
        <v>0</v>
      </c>
      <c r="G76">
        <f>C76*D76</f>
        <v>0</v>
      </c>
    </row>
    <row r="77" spans="1:7" x14ac:dyDescent="0.3">
      <c r="A77" t="s">
        <v>20</v>
      </c>
      <c r="B77" t="s">
        <v>11</v>
      </c>
      <c r="C77">
        <v>0</v>
      </c>
      <c r="D77">
        <v>0</v>
      </c>
      <c r="E77">
        <v>0</v>
      </c>
      <c r="F77">
        <v>0</v>
      </c>
      <c r="G77">
        <f>C77*D77</f>
        <v>0</v>
      </c>
    </row>
    <row r="78" spans="1:7" x14ac:dyDescent="0.3">
      <c r="A78" t="s">
        <v>19</v>
      </c>
      <c r="B78" t="s">
        <v>11</v>
      </c>
      <c r="C78">
        <v>2</v>
      </c>
      <c r="D78">
        <v>4275.5150000000003</v>
      </c>
      <c r="E78">
        <v>5736.2694120874403</v>
      </c>
      <c r="F78">
        <v>4056.1549999999988</v>
      </c>
      <c r="G78">
        <f>C78*D78</f>
        <v>8551.0300000000007</v>
      </c>
    </row>
    <row r="79" spans="1:7" x14ac:dyDescent="0.3">
      <c r="A79" t="s">
        <v>18</v>
      </c>
      <c r="B79" t="s">
        <v>11</v>
      </c>
      <c r="C79">
        <v>0</v>
      </c>
      <c r="D79">
        <v>0</v>
      </c>
      <c r="E79">
        <v>0</v>
      </c>
      <c r="F79">
        <v>0</v>
      </c>
      <c r="G79">
        <f>C79*D79</f>
        <v>0</v>
      </c>
    </row>
    <row r="80" spans="1:7" x14ac:dyDescent="0.3">
      <c r="C80">
        <f>AVERAGE(C65:C79)</f>
        <v>1.6</v>
      </c>
      <c r="D80">
        <f t="shared" ref="D80" si="18">AVERAGE(D65:D79)</f>
        <v>1196.3901111111113</v>
      </c>
      <c r="E80">
        <f t="shared" ref="E80" si="19">AVERAGE(E65:E79)</f>
        <v>1468.8674489555895</v>
      </c>
      <c r="F80">
        <f t="shared" ref="F80" si="20">AVERAGE(F65:F79)</f>
        <v>906.40602184046691</v>
      </c>
      <c r="G80">
        <f t="shared" ref="G80" si="21">AVERAGE(G65:G79)</f>
        <v>2977.3093333333322</v>
      </c>
    </row>
    <row r="81" spans="1:7" x14ac:dyDescent="0.3">
      <c r="A81" t="s">
        <v>13</v>
      </c>
      <c r="B81" t="s">
        <v>12</v>
      </c>
      <c r="C81">
        <v>2</v>
      </c>
      <c r="D81">
        <v>313.84000000000003</v>
      </c>
      <c r="E81">
        <v>96.053385156380401</v>
      </c>
      <c r="F81">
        <v>67.919999999999845</v>
      </c>
      <c r="G81">
        <f t="shared" ref="G81:G90" si="22">C81*D81</f>
        <v>627.68000000000006</v>
      </c>
    </row>
    <row r="82" spans="1:7" x14ac:dyDescent="0.3">
      <c r="A82" t="s">
        <v>14</v>
      </c>
      <c r="B82" t="s">
        <v>12</v>
      </c>
      <c r="C82">
        <v>9</v>
      </c>
      <c r="D82">
        <v>167.38222222222163</v>
      </c>
      <c r="E82">
        <v>88.335078221759389</v>
      </c>
      <c r="F82">
        <v>29.445026073919795</v>
      </c>
      <c r="G82">
        <f t="shared" si="22"/>
        <v>1506.4399999999946</v>
      </c>
    </row>
    <row r="83" spans="1:7" x14ac:dyDescent="0.3">
      <c r="A83" t="s">
        <v>15</v>
      </c>
      <c r="B83" t="s">
        <v>12</v>
      </c>
      <c r="C83">
        <v>8</v>
      </c>
      <c r="D83">
        <v>1294.5600000000002</v>
      </c>
      <c r="E83">
        <v>1389.6864399465903</v>
      </c>
      <c r="F83">
        <v>491.32835270461288</v>
      </c>
      <c r="G83">
        <f t="shared" si="22"/>
        <v>10356.480000000001</v>
      </c>
    </row>
    <row r="84" spans="1:7" x14ac:dyDescent="0.3">
      <c r="A84" t="s">
        <v>29</v>
      </c>
      <c r="B84" t="s">
        <v>12</v>
      </c>
      <c r="C84">
        <v>10</v>
      </c>
      <c r="D84">
        <v>396.9279999999975</v>
      </c>
      <c r="E84">
        <v>283.15271720791458</v>
      </c>
      <c r="F84">
        <v>89.540751204256281</v>
      </c>
      <c r="G84">
        <f t="shared" si="22"/>
        <v>3969.2799999999752</v>
      </c>
    </row>
    <row r="85" spans="1:7" x14ac:dyDescent="0.3">
      <c r="A85" t="s">
        <v>30</v>
      </c>
      <c r="B85" t="s">
        <v>12</v>
      </c>
      <c r="C85">
        <v>21</v>
      </c>
      <c r="D85">
        <v>276.12952380952436</v>
      </c>
      <c r="E85">
        <v>192.93890842637768</v>
      </c>
      <c r="F85">
        <v>42.102721541239468</v>
      </c>
      <c r="G85">
        <f t="shared" si="22"/>
        <v>5798.7200000000112</v>
      </c>
    </row>
    <row r="86" spans="1:7" x14ac:dyDescent="0.3">
      <c r="A86" t="s">
        <v>26</v>
      </c>
      <c r="B86" t="s">
        <v>12</v>
      </c>
      <c r="C86">
        <v>6</v>
      </c>
      <c r="D86">
        <v>147.94666666666976</v>
      </c>
      <c r="E86">
        <v>93.953148040213847</v>
      </c>
      <c r="F86">
        <v>38.35621207111555</v>
      </c>
      <c r="G86">
        <f t="shared" si="22"/>
        <v>887.68000000001848</v>
      </c>
    </row>
    <row r="87" spans="1:7" x14ac:dyDescent="0.3">
      <c r="A87" t="s">
        <v>17</v>
      </c>
      <c r="B87" t="s">
        <v>12</v>
      </c>
      <c r="C87">
        <v>11</v>
      </c>
      <c r="D87">
        <v>1114.353636363636</v>
      </c>
      <c r="E87">
        <v>713.26372618089556</v>
      </c>
      <c r="F87">
        <v>215.05710511934765</v>
      </c>
      <c r="G87">
        <f t="shared" si="22"/>
        <v>12257.889999999996</v>
      </c>
    </row>
    <row r="88" spans="1:7" x14ac:dyDescent="0.3">
      <c r="A88" t="s">
        <v>24</v>
      </c>
      <c r="B88" t="s">
        <v>12</v>
      </c>
      <c r="C88">
        <v>21</v>
      </c>
      <c r="D88">
        <v>606.89714285714456</v>
      </c>
      <c r="E88">
        <v>1205.7405426962414</v>
      </c>
      <c r="F88">
        <v>263.1141573991743</v>
      </c>
      <c r="G88">
        <f t="shared" si="22"/>
        <v>12744.840000000037</v>
      </c>
    </row>
    <row r="89" spans="1:7" x14ac:dyDescent="0.3">
      <c r="A89" t="s">
        <v>23</v>
      </c>
      <c r="B89" t="s">
        <v>12</v>
      </c>
      <c r="C89">
        <v>6</v>
      </c>
      <c r="D89">
        <v>2059.52</v>
      </c>
      <c r="E89">
        <v>1918.2713551528614</v>
      </c>
      <c r="F89">
        <v>783.13100138695359</v>
      </c>
      <c r="G89">
        <f t="shared" si="22"/>
        <v>12357.119999999999</v>
      </c>
    </row>
    <row r="90" spans="1:7" x14ac:dyDescent="0.3">
      <c r="A90" t="s">
        <v>28</v>
      </c>
      <c r="B90" t="s">
        <v>12</v>
      </c>
      <c r="C90">
        <v>4</v>
      </c>
      <c r="D90">
        <v>9972.64</v>
      </c>
      <c r="E90">
        <v>19178.496661167159</v>
      </c>
      <c r="F90">
        <v>9589.2483305835794</v>
      </c>
      <c r="G90">
        <f t="shared" si="22"/>
        <v>39890.559999999998</v>
      </c>
    </row>
    <row r="91" spans="1:7" x14ac:dyDescent="0.3">
      <c r="A91" t="s">
        <v>22</v>
      </c>
      <c r="B91" t="s">
        <v>12</v>
      </c>
      <c r="C91">
        <v>23</v>
      </c>
      <c r="D91">
        <v>185.53043478260889</v>
      </c>
      <c r="E91">
        <v>141.44322354275675</v>
      </c>
      <c r="F91">
        <v>29.492950879361771</v>
      </c>
      <c r="G91">
        <v>4267.2000000000044</v>
      </c>
    </row>
    <row r="92" spans="1:7" x14ac:dyDescent="0.3">
      <c r="A92" t="s">
        <v>21</v>
      </c>
      <c r="B92" t="s">
        <v>12</v>
      </c>
      <c r="C92">
        <v>3</v>
      </c>
      <c r="D92">
        <v>295.41333333333233</v>
      </c>
      <c r="E92">
        <v>317.51363393299118</v>
      </c>
      <c r="F92">
        <v>183.31658202258876</v>
      </c>
      <c r="G92">
        <f>C92*D92</f>
        <v>886.23999999999705</v>
      </c>
    </row>
    <row r="93" spans="1:7" x14ac:dyDescent="0.3">
      <c r="A93" t="s">
        <v>20</v>
      </c>
      <c r="B93" t="s">
        <v>12</v>
      </c>
      <c r="C93">
        <v>0</v>
      </c>
      <c r="D93">
        <v>0</v>
      </c>
      <c r="E93">
        <v>0</v>
      </c>
      <c r="F93">
        <v>0</v>
      </c>
      <c r="G93">
        <f>C93*D93</f>
        <v>0</v>
      </c>
    </row>
    <row r="94" spans="1:7" x14ac:dyDescent="0.3">
      <c r="A94" t="s">
        <v>19</v>
      </c>
      <c r="B94" t="s">
        <v>12</v>
      </c>
      <c r="C94">
        <v>11</v>
      </c>
      <c r="D94">
        <v>299.47272727272752</v>
      </c>
      <c r="E94">
        <v>184.62464131804887</v>
      </c>
      <c r="F94">
        <v>55.666423845992249</v>
      </c>
      <c r="G94">
        <f>C94*D94</f>
        <v>3294.2000000000025</v>
      </c>
    </row>
    <row r="95" spans="1:7" x14ac:dyDescent="0.3">
      <c r="A95" t="s">
        <v>18</v>
      </c>
      <c r="B95" t="s">
        <v>12</v>
      </c>
      <c r="C95">
        <v>5</v>
      </c>
      <c r="D95">
        <v>217.47199999999984</v>
      </c>
      <c r="E95">
        <v>156.19259495891598</v>
      </c>
      <c r="F95">
        <v>69.851451982045418</v>
      </c>
      <c r="G95">
        <f>C95*D95</f>
        <v>1087.3599999999992</v>
      </c>
    </row>
    <row r="96" spans="1:7" x14ac:dyDescent="0.3">
      <c r="C96">
        <f>AVERAGE(C81:C95)</f>
        <v>9.3333333333333339</v>
      </c>
      <c r="D96">
        <f t="shared" ref="D96" si="23">AVERAGE(D81:D95)</f>
        <v>1156.5390458205245</v>
      </c>
      <c r="E96">
        <f t="shared" ref="E96" si="24">AVERAGE(E81:E95)</f>
        <v>1730.6444037299404</v>
      </c>
      <c r="F96">
        <f t="shared" ref="F96" si="25">AVERAGE(F81:F95)</f>
        <v>796.5047377876125</v>
      </c>
      <c r="G96">
        <f t="shared" ref="G96" si="26">AVERAGE(G81:G95)</f>
        <v>7328.7793333333357</v>
      </c>
    </row>
  </sheetData>
  <sortState ref="A1:G90">
    <sortCondition ref="B1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92"/>
  <sheetViews>
    <sheetView topLeftCell="A166" workbookViewId="0">
      <selection activeCell="F193" sqref="F193"/>
    </sheetView>
  </sheetViews>
  <sheetFormatPr defaultRowHeight="14.4" x14ac:dyDescent="0.3"/>
  <cols>
    <col min="1" max="1" width="11.77734375" customWidth="1"/>
    <col min="2" max="2" width="10" bestFit="1" customWidth="1"/>
    <col min="3" max="3" width="10.6640625" bestFit="1" customWidth="1"/>
    <col min="4" max="4" width="9.21875" bestFit="1" customWidth="1"/>
    <col min="5" max="5" width="8.5546875" bestFit="1" customWidth="1"/>
    <col min="6" max="6" width="8.21875" bestFit="1" customWidth="1"/>
    <col min="7" max="8" width="8.5546875" bestFit="1" customWidth="1"/>
  </cols>
  <sheetData>
    <row r="1" spans="1:11" x14ac:dyDescent="0.3">
      <c r="A1" t="s">
        <v>0</v>
      </c>
      <c r="C1">
        <f>B2</f>
        <v>381.76</v>
      </c>
      <c r="D1" s="2">
        <v>1</v>
      </c>
    </row>
    <row r="2" spans="1:11" hidden="1" x14ac:dyDescent="0.3">
      <c r="B2">
        <v>381.76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375.52</v>
      </c>
      <c r="D3" s="2">
        <v>1</v>
      </c>
    </row>
    <row r="4" spans="1:11" hidden="1" x14ac:dyDescent="0.3">
      <c r="B4">
        <v>757.28</v>
      </c>
      <c r="C4">
        <f t="shared" ref="C4:C46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245.92000000000007</v>
      </c>
      <c r="D5" s="2">
        <v>1</v>
      </c>
    </row>
    <row r="6" spans="1:11" hidden="1" x14ac:dyDescent="0.3">
      <c r="B6">
        <v>1003.2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1517.76</v>
      </c>
      <c r="D7" s="2">
        <v>1</v>
      </c>
    </row>
    <row r="8" spans="1:11" hidden="1" x14ac:dyDescent="0.3">
      <c r="B8">
        <v>2520.96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2</v>
      </c>
      <c r="C9">
        <f t="shared" si="0"/>
        <v>1445.92</v>
      </c>
      <c r="D9" s="2">
        <v>1</v>
      </c>
    </row>
    <row r="10" spans="1:11" hidden="1" x14ac:dyDescent="0.3">
      <c r="B10">
        <v>3966.88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385.27999999999975</v>
      </c>
      <c r="D11" s="2">
        <v>1</v>
      </c>
    </row>
    <row r="12" spans="1:11" hidden="1" x14ac:dyDescent="0.3">
      <c r="B12">
        <v>4352.16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3</v>
      </c>
      <c r="C13">
        <f t="shared" si="0"/>
        <v>43.840000000000146</v>
      </c>
      <c r="D13" s="2">
        <v>1</v>
      </c>
    </row>
    <row r="14" spans="1:11" hidden="1" x14ac:dyDescent="0.3">
      <c r="B14">
        <v>4396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4</v>
      </c>
      <c r="C15">
        <f t="shared" si="0"/>
        <v>20.479999999999563</v>
      </c>
      <c r="D15" s="2">
        <v>1</v>
      </c>
    </row>
    <row r="16" spans="1:11" hidden="1" x14ac:dyDescent="0.3">
      <c r="B16">
        <v>4416.4799999999996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5</v>
      </c>
      <c r="C17">
        <f t="shared" si="0"/>
        <v>34835.119999999995</v>
      </c>
      <c r="D17" s="2">
        <v>1</v>
      </c>
    </row>
    <row r="18" spans="1:11" hidden="1" x14ac:dyDescent="0.3">
      <c r="B18">
        <v>39251.599999999999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1</v>
      </c>
      <c r="C19">
        <f t="shared" si="0"/>
        <v>2818.0800000000017</v>
      </c>
      <c r="D19" s="2">
        <v>1</v>
      </c>
    </row>
    <row r="20" spans="1:11" hidden="1" x14ac:dyDescent="0.3">
      <c r="B20">
        <v>42069.68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3</v>
      </c>
      <c r="C21">
        <f t="shared" si="0"/>
        <v>23.19999999999709</v>
      </c>
      <c r="D21" s="2">
        <v>1</v>
      </c>
    </row>
    <row r="22" spans="1:11" hidden="1" x14ac:dyDescent="0.3">
      <c r="B22">
        <v>42092.88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4</v>
      </c>
      <c r="C23">
        <f t="shared" si="0"/>
        <v>24.959999999999127</v>
      </c>
      <c r="D23" s="2">
        <v>1</v>
      </c>
    </row>
    <row r="24" spans="1:11" hidden="1" x14ac:dyDescent="0.3">
      <c r="B24">
        <v>42117.84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268</v>
      </c>
      <c r="D25" s="2">
        <v>1</v>
      </c>
    </row>
    <row r="26" spans="1:11" hidden="1" x14ac:dyDescent="0.3">
      <c r="B26">
        <v>42385.84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3</v>
      </c>
      <c r="C27">
        <f t="shared" si="0"/>
        <v>29.760000000002037</v>
      </c>
      <c r="D27" s="2">
        <v>1</v>
      </c>
    </row>
    <row r="28" spans="1:11" hidden="1" x14ac:dyDescent="0.3">
      <c r="B28">
        <v>42415.6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4</v>
      </c>
      <c r="C29">
        <f t="shared" si="0"/>
        <v>15.360000000000582</v>
      </c>
      <c r="D29" s="2">
        <v>1</v>
      </c>
    </row>
    <row r="30" spans="1:11" hidden="1" x14ac:dyDescent="0.3">
      <c r="B30">
        <v>42430.96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106.87999999999738</v>
      </c>
      <c r="D31" s="2">
        <v>1</v>
      </c>
    </row>
    <row r="32" spans="1:11" hidden="1" x14ac:dyDescent="0.3">
      <c r="B32">
        <v>42537.84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3</v>
      </c>
      <c r="C33">
        <f t="shared" si="0"/>
        <v>59.040000000000873</v>
      </c>
      <c r="D33" s="2">
        <v>1</v>
      </c>
    </row>
    <row r="34" spans="1:11" hidden="1" x14ac:dyDescent="0.3">
      <c r="B34">
        <v>42596.88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4</v>
      </c>
      <c r="C35">
        <f t="shared" si="0"/>
        <v>12</v>
      </c>
      <c r="D35" s="2">
        <v>1</v>
      </c>
    </row>
    <row r="36" spans="1:11" hidden="1" x14ac:dyDescent="0.3">
      <c r="B36">
        <v>42608.88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436.31999999999971</v>
      </c>
      <c r="D37" s="2">
        <v>1</v>
      </c>
    </row>
    <row r="38" spans="1:11" hidden="1" x14ac:dyDescent="0.3">
      <c r="B38">
        <v>43045.2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3</v>
      </c>
      <c r="C39">
        <f t="shared" si="0"/>
        <v>73.600000000005821</v>
      </c>
      <c r="D39" s="2">
        <v>1</v>
      </c>
    </row>
    <row r="40" spans="1:11" hidden="1" x14ac:dyDescent="0.3">
      <c r="B40">
        <v>43118.8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4</v>
      </c>
      <c r="C41">
        <f t="shared" si="0"/>
        <v>222.07999999999447</v>
      </c>
      <c r="D41" s="2">
        <v>1</v>
      </c>
    </row>
    <row r="42" spans="1:11" hidden="1" x14ac:dyDescent="0.3">
      <c r="B42">
        <v>43340.88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5</v>
      </c>
      <c r="C43">
        <f t="shared" si="0"/>
        <v>74425.600000000006</v>
      </c>
      <c r="D43" s="2">
        <v>1</v>
      </c>
    </row>
    <row r="44" spans="1:11" hidden="1" x14ac:dyDescent="0.3">
      <c r="B44">
        <v>117766.48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106.88000000000466</v>
      </c>
      <c r="D45" s="2">
        <v>1</v>
      </c>
    </row>
    <row r="46" spans="1:11" hidden="1" x14ac:dyDescent="0.3">
      <c r="B46">
        <v>117873.36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hidden="1" x14ac:dyDescent="0.3">
      <c r="D47" s="2"/>
    </row>
    <row r="48" spans="1:11" hidden="1" x14ac:dyDescent="0.3">
      <c r="D48" s="2"/>
    </row>
    <row r="49" spans="4:4" hidden="1" x14ac:dyDescent="0.3">
      <c r="D49" s="2"/>
    </row>
    <row r="50" spans="4:4" hidden="1" x14ac:dyDescent="0.3">
      <c r="D50" s="2"/>
    </row>
    <row r="51" spans="4:4" hidden="1" x14ac:dyDescent="0.3">
      <c r="D51" s="2"/>
    </row>
    <row r="52" spans="4:4" hidden="1" x14ac:dyDescent="0.3">
      <c r="D52" s="2"/>
    </row>
    <row r="53" spans="4:4" hidden="1" x14ac:dyDescent="0.3">
      <c r="D53" s="2"/>
    </row>
    <row r="54" spans="4:4" hidden="1" x14ac:dyDescent="0.3">
      <c r="D54" s="2"/>
    </row>
    <row r="55" spans="4:4" hidden="1" x14ac:dyDescent="0.3">
      <c r="D55" s="2"/>
    </row>
    <row r="56" spans="4:4" hidden="1" x14ac:dyDescent="0.3">
      <c r="D56" s="2"/>
    </row>
    <row r="57" spans="4:4" hidden="1" x14ac:dyDescent="0.3">
      <c r="D57" s="2"/>
    </row>
    <row r="58" spans="4:4" hidden="1" x14ac:dyDescent="0.3">
      <c r="D58" s="2"/>
    </row>
    <row r="59" spans="4:4" hidden="1" x14ac:dyDescent="0.3">
      <c r="D59" s="2"/>
    </row>
    <row r="60" spans="4:4" hidden="1" x14ac:dyDescent="0.3">
      <c r="D60" s="2"/>
    </row>
    <row r="61" spans="4:4" hidden="1" x14ac:dyDescent="0.3">
      <c r="D61" s="2"/>
    </row>
    <row r="62" spans="4:4" hidden="1" x14ac:dyDescent="0.3">
      <c r="D62" s="2"/>
    </row>
    <row r="63" spans="4:4" hidden="1" x14ac:dyDescent="0.3">
      <c r="D63" s="2"/>
    </row>
    <row r="64" spans="4:4" hidden="1" x14ac:dyDescent="0.3">
      <c r="D64" s="2"/>
    </row>
    <row r="65" spans="4:4" hidden="1" x14ac:dyDescent="0.3">
      <c r="D65" s="2"/>
    </row>
    <row r="66" spans="4:4" hidden="1" x14ac:dyDescent="0.3">
      <c r="D66" s="2"/>
    </row>
    <row r="67" spans="4:4" hidden="1" x14ac:dyDescent="0.3">
      <c r="D67" s="2"/>
    </row>
    <row r="68" spans="4:4" hidden="1" x14ac:dyDescent="0.3">
      <c r="D68" s="2"/>
    </row>
    <row r="69" spans="4:4" hidden="1" x14ac:dyDescent="0.3">
      <c r="D69" s="2"/>
    </row>
    <row r="70" spans="4:4" hidden="1" x14ac:dyDescent="0.3">
      <c r="D70" s="2"/>
    </row>
    <row r="71" spans="4:4" hidden="1" x14ac:dyDescent="0.3">
      <c r="D71" s="2"/>
    </row>
    <row r="72" spans="4:4" hidden="1" x14ac:dyDescent="0.3">
      <c r="D72" s="2"/>
    </row>
    <row r="73" spans="4:4" hidden="1" x14ac:dyDescent="0.3">
      <c r="D73" s="2"/>
    </row>
    <row r="74" spans="4:4" hidden="1" x14ac:dyDescent="0.3">
      <c r="D74" s="2"/>
    </row>
    <row r="75" spans="4:4" hidden="1" x14ac:dyDescent="0.3">
      <c r="D75" s="2"/>
    </row>
    <row r="76" spans="4:4" hidden="1" x14ac:dyDescent="0.3">
      <c r="D76" s="2"/>
    </row>
    <row r="77" spans="4:4" hidden="1" x14ac:dyDescent="0.3">
      <c r="D77" s="2"/>
    </row>
    <row r="78" spans="4:4" hidden="1" x14ac:dyDescent="0.3">
      <c r="D78" s="2"/>
    </row>
    <row r="79" spans="4:4" hidden="1" x14ac:dyDescent="0.3">
      <c r="D79" s="2"/>
    </row>
    <row r="80" spans="4:4" hidden="1" x14ac:dyDescent="0.3">
      <c r="D80" s="2"/>
    </row>
    <row r="81" spans="4:4" hidden="1" x14ac:dyDescent="0.3">
      <c r="D81" s="2"/>
    </row>
    <row r="82" spans="4:4" hidden="1" x14ac:dyDescent="0.3">
      <c r="D82" s="2"/>
    </row>
    <row r="83" spans="4:4" hidden="1" x14ac:dyDescent="0.3">
      <c r="D83" s="2"/>
    </row>
    <row r="84" spans="4:4" hidden="1" x14ac:dyDescent="0.3">
      <c r="D84" s="2"/>
    </row>
    <row r="85" spans="4:4" hidden="1" x14ac:dyDescent="0.3">
      <c r="D85" s="2"/>
    </row>
    <row r="86" spans="4:4" hidden="1" x14ac:dyDescent="0.3">
      <c r="D86" s="2"/>
    </row>
    <row r="87" spans="4:4" hidden="1" x14ac:dyDescent="0.3">
      <c r="D87" s="2"/>
    </row>
    <row r="88" spans="4:4" hidden="1" x14ac:dyDescent="0.3">
      <c r="D88" s="2"/>
    </row>
    <row r="89" spans="4:4" hidden="1" x14ac:dyDescent="0.3">
      <c r="D89" s="2"/>
    </row>
    <row r="90" spans="4:4" hidden="1" x14ac:dyDescent="0.3">
      <c r="D90" s="2"/>
    </row>
    <row r="91" spans="4:4" hidden="1" x14ac:dyDescent="0.3">
      <c r="D91" s="2"/>
    </row>
    <row r="92" spans="4:4" hidden="1" x14ac:dyDescent="0.3">
      <c r="D92" s="2"/>
    </row>
    <row r="93" spans="4:4" hidden="1" x14ac:dyDescent="0.3">
      <c r="D93" s="2"/>
    </row>
    <row r="94" spans="4:4" hidden="1" x14ac:dyDescent="0.3">
      <c r="D94" s="2"/>
    </row>
    <row r="95" spans="4:4" hidden="1" x14ac:dyDescent="0.3">
      <c r="D95" s="2"/>
    </row>
    <row r="96" spans="4:4" hidden="1" x14ac:dyDescent="0.3">
      <c r="D96" s="2"/>
    </row>
    <row r="97" spans="4:4" hidden="1" x14ac:dyDescent="0.3">
      <c r="D97" s="2"/>
    </row>
    <row r="98" spans="4:4" hidden="1" x14ac:dyDescent="0.3">
      <c r="D98" s="2"/>
    </row>
    <row r="99" spans="4:4" hidden="1" x14ac:dyDescent="0.3">
      <c r="D99" s="2"/>
    </row>
    <row r="100" spans="4:4" hidden="1" x14ac:dyDescent="0.3">
      <c r="D100" s="2"/>
    </row>
    <row r="101" spans="4:4" hidden="1" x14ac:dyDescent="0.3">
      <c r="D101" s="2"/>
    </row>
    <row r="102" spans="4:4" hidden="1" x14ac:dyDescent="0.3">
      <c r="D102" s="2"/>
    </row>
    <row r="103" spans="4:4" hidden="1" x14ac:dyDescent="0.3">
      <c r="D103" s="2"/>
    </row>
    <row r="104" spans="4:4" hidden="1" x14ac:dyDescent="0.3">
      <c r="D104" s="2"/>
    </row>
    <row r="105" spans="4:4" hidden="1" x14ac:dyDescent="0.3">
      <c r="D105" s="2"/>
    </row>
    <row r="106" spans="4:4" hidden="1" x14ac:dyDescent="0.3">
      <c r="D106" s="2"/>
    </row>
    <row r="107" spans="4:4" hidden="1" x14ac:dyDescent="0.3">
      <c r="D107" s="2"/>
    </row>
    <row r="108" spans="4:4" hidden="1" x14ac:dyDescent="0.3">
      <c r="D108" s="2"/>
    </row>
    <row r="109" spans="4:4" hidden="1" x14ac:dyDescent="0.3">
      <c r="D109" s="2"/>
    </row>
    <row r="110" spans="4:4" hidden="1" x14ac:dyDescent="0.3">
      <c r="D110" s="2"/>
    </row>
    <row r="111" spans="4:4" hidden="1" x14ac:dyDescent="0.3">
      <c r="D111" s="2"/>
    </row>
    <row r="112" spans="4:4" hidden="1" x14ac:dyDescent="0.3">
      <c r="D112" s="2"/>
    </row>
    <row r="113" spans="4:4" hidden="1" x14ac:dyDescent="0.3">
      <c r="D113" s="2"/>
    </row>
    <row r="114" spans="4:4" hidden="1" x14ac:dyDescent="0.3">
      <c r="D114" s="2"/>
    </row>
    <row r="115" spans="4:4" hidden="1" x14ac:dyDescent="0.3">
      <c r="D115" s="2"/>
    </row>
    <row r="116" spans="4:4" hidden="1" x14ac:dyDescent="0.3">
      <c r="D116" s="2"/>
    </row>
    <row r="117" spans="4:4" hidden="1" x14ac:dyDescent="0.3">
      <c r="D117" s="2"/>
    </row>
    <row r="118" spans="4:4" hidden="1" x14ac:dyDescent="0.3">
      <c r="D118" s="2"/>
    </row>
    <row r="119" spans="4:4" hidden="1" x14ac:dyDescent="0.3">
      <c r="D119" s="2"/>
    </row>
    <row r="120" spans="4:4" hidden="1" x14ac:dyDescent="0.3">
      <c r="D120" s="2"/>
    </row>
    <row r="121" spans="4:4" hidden="1" x14ac:dyDescent="0.3">
      <c r="D121" s="2"/>
    </row>
    <row r="122" spans="4:4" hidden="1" x14ac:dyDescent="0.3">
      <c r="D122" s="2"/>
    </row>
    <row r="123" spans="4:4" hidden="1" x14ac:dyDescent="0.3">
      <c r="D123" s="2"/>
    </row>
    <row r="124" spans="4:4" hidden="1" x14ac:dyDescent="0.3">
      <c r="D124" s="2"/>
    </row>
    <row r="125" spans="4:4" hidden="1" x14ac:dyDescent="0.3">
      <c r="D125" s="2"/>
    </row>
    <row r="126" spans="4:4" hidden="1" x14ac:dyDescent="0.3">
      <c r="D126" s="2"/>
    </row>
    <row r="127" spans="4:4" hidden="1" x14ac:dyDescent="0.3">
      <c r="D127" s="2"/>
    </row>
    <row r="128" spans="4:4" hidden="1" x14ac:dyDescent="0.3">
      <c r="D128" s="2"/>
    </row>
    <row r="129" spans="4:4" hidden="1" x14ac:dyDescent="0.3">
      <c r="D129" s="2"/>
    </row>
    <row r="130" spans="4:4" hidden="1" x14ac:dyDescent="0.3">
      <c r="D130" s="2"/>
    </row>
    <row r="131" spans="4:4" hidden="1" x14ac:dyDescent="0.3">
      <c r="D131" s="2"/>
    </row>
    <row r="132" spans="4:4" hidden="1" x14ac:dyDescent="0.3">
      <c r="D132" s="2"/>
    </row>
    <row r="133" spans="4:4" hidden="1" x14ac:dyDescent="0.3">
      <c r="D133" s="2"/>
    </row>
    <row r="134" spans="4:4" hidden="1" x14ac:dyDescent="0.3">
      <c r="D134" s="2"/>
    </row>
    <row r="135" spans="4:4" hidden="1" x14ac:dyDescent="0.3">
      <c r="D135" s="2"/>
    </row>
    <row r="136" spans="4:4" hidden="1" x14ac:dyDescent="0.3">
      <c r="D136" s="2"/>
    </row>
    <row r="137" spans="4:4" hidden="1" x14ac:dyDescent="0.3">
      <c r="D137" s="2"/>
    </row>
    <row r="138" spans="4:4" hidden="1" x14ac:dyDescent="0.3">
      <c r="D138" s="2"/>
    </row>
    <row r="139" spans="4:4" hidden="1" x14ac:dyDescent="0.3">
      <c r="D139" s="2"/>
    </row>
    <row r="140" spans="4:4" hidden="1" x14ac:dyDescent="0.3">
      <c r="D140" s="2"/>
    </row>
    <row r="141" spans="4:4" hidden="1" x14ac:dyDescent="0.3">
      <c r="D141" s="2"/>
    </row>
    <row r="142" spans="4:4" hidden="1" x14ac:dyDescent="0.3">
      <c r="D142" s="2"/>
    </row>
    <row r="143" spans="4:4" hidden="1" x14ac:dyDescent="0.3">
      <c r="D143" s="2"/>
    </row>
    <row r="144" spans="4:4" hidden="1" x14ac:dyDescent="0.3">
      <c r="D144" s="2"/>
    </row>
    <row r="145" spans="4:4" hidden="1" x14ac:dyDescent="0.3">
      <c r="D145" s="2"/>
    </row>
    <row r="146" spans="4:4" hidden="1" x14ac:dyDescent="0.3">
      <c r="D146" s="2"/>
    </row>
    <row r="147" spans="4:4" hidden="1" x14ac:dyDescent="0.3">
      <c r="D147" s="2"/>
    </row>
    <row r="148" spans="4:4" hidden="1" x14ac:dyDescent="0.3">
      <c r="D148" s="2"/>
    </row>
    <row r="149" spans="4:4" hidden="1" x14ac:dyDescent="0.3">
      <c r="D149" s="2"/>
    </row>
    <row r="150" spans="4:4" hidden="1" x14ac:dyDescent="0.3">
      <c r="D150" s="2"/>
    </row>
    <row r="151" spans="4:4" hidden="1" x14ac:dyDescent="0.3">
      <c r="D151" s="2"/>
    </row>
    <row r="152" spans="4:4" hidden="1" x14ac:dyDescent="0.3">
      <c r="D152" s="2"/>
    </row>
    <row r="153" spans="4:4" hidden="1" x14ac:dyDescent="0.3">
      <c r="D153" s="2"/>
    </row>
    <row r="154" spans="4:4" hidden="1" x14ac:dyDescent="0.3">
      <c r="D154" s="2"/>
    </row>
    <row r="155" spans="4:4" hidden="1" x14ac:dyDescent="0.3">
      <c r="D155" s="2"/>
    </row>
    <row r="156" spans="4:4" hidden="1" x14ac:dyDescent="0.3">
      <c r="D156" s="2"/>
    </row>
    <row r="161" spans="1:7" x14ac:dyDescent="0.3">
      <c r="A161" t="s">
        <v>1</v>
      </c>
      <c r="C161">
        <v>375.52</v>
      </c>
      <c r="D161">
        <f>COUNT(C161:C168)</f>
        <v>8</v>
      </c>
      <c r="E161">
        <f>AVERAGE(C161:C168)</f>
        <v>751.84000000000037</v>
      </c>
      <c r="F161">
        <f>STDEV(C161:C168)</f>
        <v>948.49994195345903</v>
      </c>
      <c r="G161">
        <f>F161/SQRT(D161)</f>
        <v>335.34537045516879</v>
      </c>
    </row>
    <row r="162" spans="1:7" x14ac:dyDescent="0.3">
      <c r="A162" t="s">
        <v>1</v>
      </c>
      <c r="C162">
        <v>1517.76</v>
      </c>
    </row>
    <row r="163" spans="1:7" x14ac:dyDescent="0.3">
      <c r="A163" t="s">
        <v>1</v>
      </c>
      <c r="C163">
        <v>385.27999999999975</v>
      </c>
    </row>
    <row r="164" spans="1:7" x14ac:dyDescent="0.3">
      <c r="A164" t="s">
        <v>1</v>
      </c>
      <c r="C164">
        <v>2818.0800000000017</v>
      </c>
    </row>
    <row r="165" spans="1:7" x14ac:dyDescent="0.3">
      <c r="A165" t="s">
        <v>1</v>
      </c>
      <c r="C165">
        <v>268</v>
      </c>
    </row>
    <row r="166" spans="1:7" x14ac:dyDescent="0.3">
      <c r="A166" t="s">
        <v>1</v>
      </c>
      <c r="C166">
        <v>106.87999999999738</v>
      </c>
    </row>
    <row r="167" spans="1:7" x14ac:dyDescent="0.3">
      <c r="A167" t="s">
        <v>1</v>
      </c>
      <c r="C167">
        <v>436.31999999999971</v>
      </c>
    </row>
    <row r="168" spans="1:7" x14ac:dyDescent="0.3">
      <c r="A168" t="s">
        <v>1</v>
      </c>
      <c r="C168">
        <v>106.88000000000466</v>
      </c>
    </row>
    <row r="169" spans="1:7" x14ac:dyDescent="0.3">
      <c r="A169" t="s">
        <v>3</v>
      </c>
      <c r="C169">
        <v>43.840000000000146</v>
      </c>
      <c r="D169">
        <f>COUNT(C169:C173)</f>
        <v>5</v>
      </c>
      <c r="E169">
        <f>AVERAGE(C169:C173)</f>
        <v>45.888000000001192</v>
      </c>
      <c r="F169">
        <f>STDEV(C169:C173)</f>
        <v>20.736333330656681</v>
      </c>
      <c r="G169">
        <f>F169/SQRT(D169)</f>
        <v>9.2735701862885911</v>
      </c>
    </row>
    <row r="170" spans="1:7" x14ac:dyDescent="0.3">
      <c r="A170" t="s">
        <v>3</v>
      </c>
      <c r="C170">
        <v>23.19999999999709</v>
      </c>
    </row>
    <row r="171" spans="1:7" x14ac:dyDescent="0.3">
      <c r="A171" t="s">
        <v>3</v>
      </c>
      <c r="C171">
        <v>29.760000000002037</v>
      </c>
    </row>
    <row r="172" spans="1:7" x14ac:dyDescent="0.3">
      <c r="A172" t="s">
        <v>3</v>
      </c>
      <c r="C172">
        <v>59.040000000000873</v>
      </c>
    </row>
    <row r="173" spans="1:7" x14ac:dyDescent="0.3">
      <c r="A173" t="s">
        <v>3</v>
      </c>
      <c r="C173">
        <v>73.600000000005821</v>
      </c>
    </row>
    <row r="174" spans="1:7" x14ac:dyDescent="0.3">
      <c r="A174" t="s">
        <v>4</v>
      </c>
      <c r="C174">
        <v>20.479999999999563</v>
      </c>
      <c r="D174">
        <f>COUNT(C174:C178)</f>
        <v>5</v>
      </c>
      <c r="E174">
        <f>AVERAGE(C174:C178)</f>
        <v>58.975999999998749</v>
      </c>
      <c r="F174">
        <f>STDEV(C174:C178)</f>
        <v>91.311342559397076</v>
      </c>
      <c r="G174">
        <f>F174/SQRT(D174)</f>
        <v>40.835673815916294</v>
      </c>
    </row>
    <row r="175" spans="1:7" x14ac:dyDescent="0.3">
      <c r="A175" t="s">
        <v>4</v>
      </c>
      <c r="C175">
        <v>24.959999999999127</v>
      </c>
    </row>
    <row r="176" spans="1:7" x14ac:dyDescent="0.3">
      <c r="A176" t="s">
        <v>4</v>
      </c>
      <c r="C176">
        <v>15.360000000000582</v>
      </c>
    </row>
    <row r="177" spans="1:11" x14ac:dyDescent="0.3">
      <c r="A177" t="s">
        <v>4</v>
      </c>
      <c r="C177">
        <v>12</v>
      </c>
    </row>
    <row r="178" spans="1:11" x14ac:dyDescent="0.3">
      <c r="A178" t="s">
        <v>4</v>
      </c>
      <c r="C178">
        <v>222.07999999999447</v>
      </c>
    </row>
    <row r="179" spans="1:11" x14ac:dyDescent="0.3">
      <c r="A179" t="s">
        <v>5</v>
      </c>
      <c r="C179">
        <v>34835.119999999995</v>
      </c>
      <c r="D179">
        <f>COUNT(C179:C180)</f>
        <v>2</v>
      </c>
      <c r="E179">
        <f>AVERAGE(C179:C180)</f>
        <v>54630.36</v>
      </c>
      <c r="F179">
        <f>STDEV(C179:C180)</f>
        <v>27994.696878430401</v>
      </c>
      <c r="G179">
        <f>F179/SQRT(D179)</f>
        <v>19795.240000000009</v>
      </c>
    </row>
    <row r="180" spans="1:11" x14ac:dyDescent="0.3">
      <c r="A180" t="s">
        <v>5</v>
      </c>
      <c r="C180">
        <v>74425.600000000006</v>
      </c>
    </row>
    <row r="181" spans="1:11" x14ac:dyDescent="0.3">
      <c r="A181" t="s">
        <v>2</v>
      </c>
      <c r="C181">
        <v>1445.92</v>
      </c>
    </row>
    <row r="182" spans="1:11" x14ac:dyDescent="0.3">
      <c r="A182" t="s">
        <v>0</v>
      </c>
      <c r="C182">
        <v>381.76</v>
      </c>
      <c r="D182">
        <f>COUNT(C182:C183)</f>
        <v>2</v>
      </c>
      <c r="E182">
        <f>AVERAGE(C182:C183)</f>
        <v>313.84000000000003</v>
      </c>
      <c r="F182">
        <f>STDEV(C182:C183)</f>
        <v>96.053385156380401</v>
      </c>
      <c r="G182">
        <f>F182/SQRT(D182)</f>
        <v>67.919999999999845</v>
      </c>
    </row>
    <row r="183" spans="1:11" x14ac:dyDescent="0.3">
      <c r="A183" t="s">
        <v>0</v>
      </c>
      <c r="C183">
        <v>245.92000000000007</v>
      </c>
    </row>
    <row r="185" spans="1:11" x14ac:dyDescent="0.3">
      <c r="K185" t="s">
        <v>6</v>
      </c>
    </row>
    <row r="186" spans="1:11" x14ac:dyDescent="0.3">
      <c r="E186" t="s">
        <v>13</v>
      </c>
      <c r="F186" t="s">
        <v>7</v>
      </c>
      <c r="G186">
        <v>8</v>
      </c>
      <c r="H186">
        <v>751.84000000000037</v>
      </c>
      <c r="I186">
        <v>948.49994195345903</v>
      </c>
      <c r="J186">
        <v>335.34537045516879</v>
      </c>
      <c r="K186">
        <f>G186*H186</f>
        <v>6014.720000000003</v>
      </c>
    </row>
    <row r="187" spans="1:11" x14ac:dyDescent="0.3">
      <c r="E187" t="s">
        <v>13</v>
      </c>
      <c r="F187" t="s">
        <v>8</v>
      </c>
      <c r="G187">
        <v>5</v>
      </c>
      <c r="H187">
        <v>45.888000000001192</v>
      </c>
      <c r="I187">
        <v>20.736333330656681</v>
      </c>
      <c r="J187">
        <v>9.2735701862885911</v>
      </c>
      <c r="K187">
        <f t="shared" ref="K187:K191" si="1">G187*H187</f>
        <v>229.44000000000597</v>
      </c>
    </row>
    <row r="188" spans="1:11" x14ac:dyDescent="0.3">
      <c r="E188" t="s">
        <v>13</v>
      </c>
      <c r="F188" t="s">
        <v>9</v>
      </c>
      <c r="G188">
        <v>5</v>
      </c>
      <c r="H188">
        <v>58.975999999998749</v>
      </c>
      <c r="I188">
        <v>91.311342559397076</v>
      </c>
      <c r="J188">
        <v>40.835673815916294</v>
      </c>
      <c r="K188">
        <f t="shared" si="1"/>
        <v>294.87999999999374</v>
      </c>
    </row>
    <row r="189" spans="1:11" x14ac:dyDescent="0.3">
      <c r="E189" t="s">
        <v>13</v>
      </c>
      <c r="F189" t="s">
        <v>10</v>
      </c>
      <c r="G189">
        <v>2</v>
      </c>
      <c r="H189">
        <v>54630.36</v>
      </c>
      <c r="I189">
        <v>27994.696878430401</v>
      </c>
      <c r="J189">
        <v>19795.240000000009</v>
      </c>
      <c r="K189">
        <f t="shared" si="1"/>
        <v>109260.72</v>
      </c>
    </row>
    <row r="190" spans="1:11" x14ac:dyDescent="0.3">
      <c r="E190" t="s">
        <v>13</v>
      </c>
      <c r="F190" t="s">
        <v>11</v>
      </c>
      <c r="G190">
        <v>0</v>
      </c>
      <c r="H190">
        <v>0</v>
      </c>
      <c r="I190">
        <v>0</v>
      </c>
      <c r="J190">
        <v>0</v>
      </c>
      <c r="K190">
        <f t="shared" si="1"/>
        <v>0</v>
      </c>
    </row>
    <row r="191" spans="1:11" x14ac:dyDescent="0.3">
      <c r="E191" t="s">
        <v>13</v>
      </c>
      <c r="F191" t="s">
        <v>12</v>
      </c>
      <c r="G191">
        <v>2</v>
      </c>
      <c r="H191">
        <v>313.84000000000003</v>
      </c>
      <c r="I191">
        <v>96.053385156380401</v>
      </c>
      <c r="J191">
        <v>67.919999999999845</v>
      </c>
      <c r="K191">
        <f t="shared" si="1"/>
        <v>627.68000000000006</v>
      </c>
    </row>
    <row r="192" spans="1:11" x14ac:dyDescent="0.3">
      <c r="K192">
        <f>SUM(K186:K191)</f>
        <v>116427.44</v>
      </c>
    </row>
  </sheetData>
  <autoFilter ref="D1:D156">
    <filterColumn colId="0">
      <filters>
        <filter val="1"/>
      </filters>
    </filterColumn>
  </autoFilter>
  <sortState ref="A161:C183">
    <sortCondition ref="A16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16"/>
  <sheetViews>
    <sheetView tabSelected="1" topLeftCell="A175" workbookViewId="0">
      <selection activeCell="L192" sqref="L192:L196"/>
    </sheetView>
  </sheetViews>
  <sheetFormatPr defaultRowHeight="14.4" x14ac:dyDescent="0.3"/>
  <cols>
    <col min="1" max="1" width="13.44140625" customWidth="1"/>
    <col min="2" max="2" width="10" bestFit="1" customWidth="1"/>
    <col min="3" max="3" width="10.6640625" bestFit="1" customWidth="1"/>
    <col min="4" max="4" width="9.21875" bestFit="1" customWidth="1"/>
    <col min="5" max="5" width="8.5546875" bestFit="1" customWidth="1"/>
    <col min="6" max="6" width="8.21875" bestFit="1" customWidth="1"/>
    <col min="7" max="8" width="8.5546875" bestFit="1" customWidth="1"/>
  </cols>
  <sheetData>
    <row r="1" spans="1:11" x14ac:dyDescent="0.3">
      <c r="A1" t="s">
        <v>1</v>
      </c>
      <c r="C1">
        <f>B2</f>
        <v>313.83999999999997</v>
      </c>
      <c r="D1" s="2">
        <v>1</v>
      </c>
    </row>
    <row r="2" spans="1:11" hidden="1" x14ac:dyDescent="0.3">
      <c r="B2">
        <v>313.83999999999997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0</v>
      </c>
      <c r="C3">
        <f>B4-B2</f>
        <v>47.360000000000014</v>
      </c>
      <c r="D3" s="2">
        <v>1</v>
      </c>
    </row>
    <row r="4" spans="1:11" hidden="1" x14ac:dyDescent="0.3">
      <c r="B4">
        <v>361.2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1</v>
      </c>
      <c r="C5">
        <f t="shared" si="0"/>
        <v>1296.6399999999999</v>
      </c>
      <c r="D5" s="2">
        <v>1</v>
      </c>
    </row>
    <row r="6" spans="1:11" hidden="1" x14ac:dyDescent="0.3">
      <c r="B6">
        <v>1657.84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3</v>
      </c>
      <c r="C7">
        <f t="shared" si="0"/>
        <v>45.759999999999991</v>
      </c>
      <c r="D7" s="2">
        <v>1</v>
      </c>
    </row>
    <row r="8" spans="1:11" hidden="1" x14ac:dyDescent="0.3">
      <c r="B8">
        <v>1703.6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4</v>
      </c>
      <c r="C9">
        <f t="shared" si="0"/>
        <v>88.480000000000018</v>
      </c>
      <c r="D9" s="2">
        <v>1</v>
      </c>
    </row>
    <row r="10" spans="1:11" hidden="1" x14ac:dyDescent="0.3">
      <c r="B10">
        <v>1792.08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5</v>
      </c>
      <c r="C11">
        <f t="shared" si="0"/>
        <v>19567.980000000003</v>
      </c>
      <c r="D11" s="2">
        <v>1</v>
      </c>
    </row>
    <row r="12" spans="1:11" hidden="1" x14ac:dyDescent="0.3">
      <c r="B12">
        <v>21360.06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1</v>
      </c>
      <c r="C13">
        <f t="shared" si="0"/>
        <v>11.19999999999709</v>
      </c>
      <c r="D13" s="2">
        <v>1</v>
      </c>
    </row>
    <row r="14" spans="1:11" hidden="1" x14ac:dyDescent="0.3">
      <c r="B14">
        <v>21371.26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0</v>
      </c>
      <c r="C15">
        <f t="shared" si="0"/>
        <v>238.88000000000102</v>
      </c>
      <c r="D15" s="2">
        <v>1</v>
      </c>
    </row>
    <row r="16" spans="1:11" hidden="1" x14ac:dyDescent="0.3">
      <c r="B16">
        <v>21610.14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389.11999999999898</v>
      </c>
      <c r="D17" s="2">
        <v>1</v>
      </c>
    </row>
    <row r="18" spans="1:11" hidden="1" x14ac:dyDescent="0.3">
      <c r="B18">
        <v>21999.26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0</v>
      </c>
      <c r="C19">
        <f t="shared" si="0"/>
        <v>62.720000000001164</v>
      </c>
      <c r="D19" s="2">
        <v>1</v>
      </c>
    </row>
    <row r="20" spans="1:11" hidden="1" x14ac:dyDescent="0.3">
      <c r="B20">
        <v>22061.98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520.95999999999913</v>
      </c>
      <c r="D21" s="2">
        <v>1</v>
      </c>
    </row>
    <row r="22" spans="1:11" hidden="1" x14ac:dyDescent="0.3">
      <c r="B22">
        <v>22582.94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2</v>
      </c>
      <c r="C23">
        <f t="shared" si="0"/>
        <v>112</v>
      </c>
      <c r="D23" s="2">
        <v>1</v>
      </c>
    </row>
    <row r="24" spans="1:11" hidden="1" x14ac:dyDescent="0.3">
      <c r="B24">
        <v>22694.94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2.8800000000010186</v>
      </c>
      <c r="D25" s="2">
        <v>1</v>
      </c>
    </row>
    <row r="26" spans="1:11" hidden="1" x14ac:dyDescent="0.3">
      <c r="B26">
        <v>22697.82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0</v>
      </c>
      <c r="C27">
        <f t="shared" si="0"/>
        <v>107.20000000000073</v>
      </c>
      <c r="D27" s="2">
        <v>1</v>
      </c>
    </row>
    <row r="28" spans="1:11" hidden="1" x14ac:dyDescent="0.3">
      <c r="B28">
        <v>22805.02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1</v>
      </c>
      <c r="C29">
        <f t="shared" si="0"/>
        <v>1284</v>
      </c>
      <c r="D29" s="2">
        <v>1</v>
      </c>
    </row>
    <row r="30" spans="1:11" hidden="1" x14ac:dyDescent="0.3">
      <c r="B30">
        <v>24089.02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0</v>
      </c>
      <c r="C31">
        <f t="shared" si="0"/>
        <v>246.07999999999811</v>
      </c>
      <c r="D31" s="2">
        <v>1</v>
      </c>
    </row>
    <row r="32" spans="1:11" hidden="1" x14ac:dyDescent="0.3">
      <c r="B32">
        <v>24335.1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1</v>
      </c>
      <c r="C33">
        <f t="shared" si="0"/>
        <v>1141.2800000000025</v>
      </c>
      <c r="D33" s="2">
        <v>1</v>
      </c>
    </row>
    <row r="34" spans="1:11" hidden="1" x14ac:dyDescent="0.3">
      <c r="B34">
        <v>25476.38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0</v>
      </c>
      <c r="C35">
        <f t="shared" si="0"/>
        <v>136.79999999999927</v>
      </c>
      <c r="D35" s="2">
        <v>1</v>
      </c>
    </row>
    <row r="36" spans="1:11" hidden="1" x14ac:dyDescent="0.3">
      <c r="B36">
        <v>25613.18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715.36000000000058</v>
      </c>
      <c r="D37" s="2">
        <v>1</v>
      </c>
    </row>
    <row r="38" spans="1:11" hidden="1" x14ac:dyDescent="0.3">
      <c r="B38">
        <v>26328.54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0</v>
      </c>
      <c r="C39">
        <f t="shared" si="0"/>
        <v>269.27999999999884</v>
      </c>
      <c r="D39" s="2">
        <v>1</v>
      </c>
    </row>
    <row r="40" spans="1:11" hidden="1" x14ac:dyDescent="0.3">
      <c r="B40">
        <v>26597.82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958.88000000000102</v>
      </c>
      <c r="D41" s="2">
        <v>1</v>
      </c>
    </row>
    <row r="42" spans="1:11" hidden="1" x14ac:dyDescent="0.3">
      <c r="B42">
        <v>27556.7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0</v>
      </c>
      <c r="C43">
        <f t="shared" si="0"/>
        <v>265.43999999999869</v>
      </c>
      <c r="D43" s="2">
        <v>1</v>
      </c>
    </row>
    <row r="44" spans="1:11" hidden="1" x14ac:dyDescent="0.3">
      <c r="B44">
        <v>27822.14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1125.4400000000023</v>
      </c>
      <c r="D45" s="2">
        <v>1</v>
      </c>
    </row>
    <row r="46" spans="1:11" hidden="1" x14ac:dyDescent="0.3">
      <c r="B46">
        <v>28947.58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0</v>
      </c>
      <c r="C47">
        <f t="shared" si="0"/>
        <v>132.67999999999665</v>
      </c>
      <c r="D47" s="2">
        <v>1</v>
      </c>
    </row>
    <row r="48" spans="1:11" hidden="1" x14ac:dyDescent="0.3">
      <c r="B48">
        <v>29080.26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0"/>
        <v>458.56000000000131</v>
      </c>
      <c r="D49" s="2">
        <v>1</v>
      </c>
    </row>
    <row r="50" spans="1:11" hidden="1" x14ac:dyDescent="0.3">
      <c r="B50">
        <v>29538.82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3</v>
      </c>
      <c r="C51">
        <f t="shared" si="0"/>
        <v>140.31999999999971</v>
      </c>
      <c r="D51" s="2">
        <v>1</v>
      </c>
    </row>
    <row r="52" spans="1:11" hidden="1" x14ac:dyDescent="0.3">
      <c r="B52">
        <v>29679.14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4</v>
      </c>
      <c r="C53">
        <f t="shared" si="0"/>
        <v>28</v>
      </c>
      <c r="D53" s="2">
        <v>1</v>
      </c>
    </row>
    <row r="54" spans="1:11" hidden="1" x14ac:dyDescent="0.3">
      <c r="B54">
        <v>29707.14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187.20000000000073</v>
      </c>
      <c r="D55" s="2">
        <v>1</v>
      </c>
    </row>
    <row r="56" spans="1:11" hidden="1" x14ac:dyDescent="0.3">
      <c r="B56">
        <v>29894.34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3</v>
      </c>
      <c r="C57">
        <f t="shared" si="0"/>
        <v>51.360000000000582</v>
      </c>
      <c r="D57" s="2">
        <v>1</v>
      </c>
    </row>
    <row r="58" spans="1:11" hidden="1" x14ac:dyDescent="0.3">
      <c r="B58">
        <v>29945.7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4</v>
      </c>
      <c r="C59">
        <f t="shared" si="0"/>
        <v>70.399999999997817</v>
      </c>
      <c r="D59" s="2">
        <v>1</v>
      </c>
    </row>
    <row r="60" spans="1:11" hidden="1" x14ac:dyDescent="0.3">
      <c r="B60">
        <v>30016.1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5</v>
      </c>
      <c r="C61">
        <f t="shared" si="0"/>
        <v>33787.919999999998</v>
      </c>
      <c r="D61" s="2">
        <v>1</v>
      </c>
    </row>
    <row r="62" spans="1:11" hidden="1" x14ac:dyDescent="0.3">
      <c r="B62">
        <v>63804.02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137.28000000000611</v>
      </c>
      <c r="D63" s="2">
        <v>1</v>
      </c>
    </row>
    <row r="64" spans="1:11" hidden="1" x14ac:dyDescent="0.3">
      <c r="B64">
        <v>63941.3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3</v>
      </c>
      <c r="C65">
        <f t="shared" si="0"/>
        <v>62.879999999997381</v>
      </c>
      <c r="D65" s="2">
        <v>1</v>
      </c>
    </row>
    <row r="66" spans="1:11" hidden="1" x14ac:dyDescent="0.3">
      <c r="B66">
        <v>64004.18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4</v>
      </c>
      <c r="C67">
        <f t="shared" si="0"/>
        <v>105.44000000000233</v>
      </c>
      <c r="D67" s="2">
        <v>1</v>
      </c>
    </row>
    <row r="68" spans="1:11" hidden="1" x14ac:dyDescent="0.3">
      <c r="B68">
        <v>64109.62</v>
      </c>
      <c r="C68">
        <f t="shared" ref="C68:C92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5</v>
      </c>
      <c r="C69">
        <f t="shared" si="1"/>
        <v>71598.459999999992</v>
      </c>
      <c r="D69" s="2">
        <v>1</v>
      </c>
    </row>
    <row r="70" spans="1:11" hidden="1" x14ac:dyDescent="0.3">
      <c r="B70">
        <v>135708.07999999999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992.16000000000349</v>
      </c>
      <c r="D71" s="2">
        <v>1</v>
      </c>
    </row>
    <row r="72" spans="1:11" hidden="1" x14ac:dyDescent="0.3">
      <c r="B72">
        <v>136700.24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3</v>
      </c>
      <c r="C73">
        <f t="shared" si="1"/>
        <v>35.040000000008149</v>
      </c>
      <c r="D73" s="2">
        <v>1</v>
      </c>
    </row>
    <row r="74" spans="1:11" hidden="1" x14ac:dyDescent="0.3">
      <c r="B74">
        <v>136735.28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4</v>
      </c>
      <c r="C75">
        <f t="shared" si="1"/>
        <v>96.64000000001397</v>
      </c>
      <c r="D75" s="2">
        <v>1</v>
      </c>
    </row>
    <row r="76" spans="1:11" hidden="1" x14ac:dyDescent="0.3">
      <c r="B76">
        <v>136831.92000000001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5</v>
      </c>
      <c r="C77">
        <f t="shared" si="1"/>
        <v>69.119999999995343</v>
      </c>
      <c r="D77" s="2">
        <v>1</v>
      </c>
    </row>
    <row r="78" spans="1:11" hidden="1" x14ac:dyDescent="0.3">
      <c r="B78">
        <v>136901.04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650.72000000000116</v>
      </c>
      <c r="D79" s="2">
        <v>1</v>
      </c>
    </row>
    <row r="80" spans="1:11" hidden="1" x14ac:dyDescent="0.3">
      <c r="B80">
        <v>137551.76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3</v>
      </c>
      <c r="C81">
        <f t="shared" si="1"/>
        <v>43.679999999993015</v>
      </c>
      <c r="D81" s="2">
        <v>1</v>
      </c>
    </row>
    <row r="82" spans="1:11" hidden="1" x14ac:dyDescent="0.3">
      <c r="B82">
        <v>137595.44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4</v>
      </c>
      <c r="C83">
        <f t="shared" si="1"/>
        <v>24.160000000003492</v>
      </c>
      <c r="D83" s="2">
        <v>1</v>
      </c>
    </row>
    <row r="84" spans="1:11" hidden="1" x14ac:dyDescent="0.3">
      <c r="B84">
        <v>137619.6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1</v>
      </c>
      <c r="C85">
        <f t="shared" si="1"/>
        <v>146.88000000000466</v>
      </c>
      <c r="D85" s="2">
        <v>1</v>
      </c>
    </row>
    <row r="86" spans="1:11" hidden="1" x14ac:dyDescent="0.3">
      <c r="B86">
        <v>137766.48000000001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3</v>
      </c>
      <c r="C87">
        <f t="shared" si="1"/>
        <v>33.599999999976717</v>
      </c>
      <c r="D87" s="2">
        <v>1</v>
      </c>
    </row>
    <row r="88" spans="1:11" hidden="1" x14ac:dyDescent="0.3">
      <c r="B88">
        <v>137800.07999999999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4</v>
      </c>
      <c r="C89">
        <f t="shared" si="1"/>
        <v>320.48000000001048</v>
      </c>
      <c r="D89" s="2">
        <v>1</v>
      </c>
    </row>
    <row r="90" spans="1:11" hidden="1" x14ac:dyDescent="0.3">
      <c r="B90">
        <v>138120.56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5</v>
      </c>
      <c r="C91">
        <f t="shared" si="1"/>
        <v>13071.51999999999</v>
      </c>
      <c r="D91" s="2">
        <v>1</v>
      </c>
    </row>
    <row r="92" spans="1:11" hidden="1" x14ac:dyDescent="0.3">
      <c r="B92">
        <v>151192.07999999999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hidden="1" x14ac:dyDescent="0.3">
      <c r="D93" s="2"/>
    </row>
    <row r="94" spans="1:11" hidden="1" x14ac:dyDescent="0.3">
      <c r="D94" s="2"/>
    </row>
    <row r="95" spans="1:11" hidden="1" x14ac:dyDescent="0.3">
      <c r="D95" s="2"/>
    </row>
    <row r="96" spans="1:11" hidden="1" x14ac:dyDescent="0.3">
      <c r="D96" s="2"/>
    </row>
    <row r="97" spans="4:4" hidden="1" x14ac:dyDescent="0.3">
      <c r="D97" s="2"/>
    </row>
    <row r="98" spans="4:4" hidden="1" x14ac:dyDescent="0.3">
      <c r="D98" s="2"/>
    </row>
    <row r="99" spans="4:4" hidden="1" x14ac:dyDescent="0.3">
      <c r="D99" s="2"/>
    </row>
    <row r="100" spans="4:4" hidden="1" x14ac:dyDescent="0.3">
      <c r="D100" s="2"/>
    </row>
    <row r="101" spans="4:4" hidden="1" x14ac:dyDescent="0.3">
      <c r="D101" s="2"/>
    </row>
    <row r="102" spans="4:4" hidden="1" x14ac:dyDescent="0.3">
      <c r="D102" s="2"/>
    </row>
    <row r="103" spans="4:4" hidden="1" x14ac:dyDescent="0.3">
      <c r="D103" s="2"/>
    </row>
    <row r="104" spans="4:4" hidden="1" x14ac:dyDescent="0.3">
      <c r="D104" s="2"/>
    </row>
    <row r="105" spans="4:4" hidden="1" x14ac:dyDescent="0.3">
      <c r="D105" s="2"/>
    </row>
    <row r="106" spans="4:4" hidden="1" x14ac:dyDescent="0.3">
      <c r="D106" s="2"/>
    </row>
    <row r="107" spans="4:4" hidden="1" x14ac:dyDescent="0.3">
      <c r="D107" s="2"/>
    </row>
    <row r="108" spans="4:4" hidden="1" x14ac:dyDescent="0.3">
      <c r="D108" s="2"/>
    </row>
    <row r="109" spans="4:4" hidden="1" x14ac:dyDescent="0.3">
      <c r="D109" s="2"/>
    </row>
    <row r="110" spans="4:4" hidden="1" x14ac:dyDescent="0.3">
      <c r="D110" s="2"/>
    </row>
    <row r="111" spans="4:4" hidden="1" x14ac:dyDescent="0.3">
      <c r="D111" s="2"/>
    </row>
    <row r="112" spans="4:4" hidden="1" x14ac:dyDescent="0.3">
      <c r="D112" s="2"/>
    </row>
    <row r="113" spans="4:4" hidden="1" x14ac:dyDescent="0.3">
      <c r="D113" s="2"/>
    </row>
    <row r="114" spans="4:4" hidden="1" x14ac:dyDescent="0.3">
      <c r="D114" s="2"/>
    </row>
    <row r="115" spans="4:4" hidden="1" x14ac:dyDescent="0.3">
      <c r="D115" s="2"/>
    </row>
    <row r="116" spans="4:4" hidden="1" x14ac:dyDescent="0.3">
      <c r="D116" s="2"/>
    </row>
    <row r="117" spans="4:4" hidden="1" x14ac:dyDescent="0.3">
      <c r="D117" s="2"/>
    </row>
    <row r="118" spans="4:4" hidden="1" x14ac:dyDescent="0.3">
      <c r="D118" s="2"/>
    </row>
    <row r="119" spans="4:4" hidden="1" x14ac:dyDescent="0.3">
      <c r="D119" s="2"/>
    </row>
    <row r="120" spans="4:4" hidden="1" x14ac:dyDescent="0.3">
      <c r="D120" s="2"/>
    </row>
    <row r="121" spans="4:4" hidden="1" x14ac:dyDescent="0.3">
      <c r="D121" s="2"/>
    </row>
    <row r="122" spans="4:4" hidden="1" x14ac:dyDescent="0.3">
      <c r="D122" s="2"/>
    </row>
    <row r="123" spans="4:4" hidden="1" x14ac:dyDescent="0.3">
      <c r="D123" s="2"/>
    </row>
    <row r="124" spans="4:4" hidden="1" x14ac:dyDescent="0.3">
      <c r="D124" s="2"/>
    </row>
    <row r="125" spans="4:4" hidden="1" x14ac:dyDescent="0.3">
      <c r="D125" s="2"/>
    </row>
    <row r="126" spans="4:4" hidden="1" x14ac:dyDescent="0.3">
      <c r="D126" s="2"/>
    </row>
    <row r="127" spans="4:4" hidden="1" x14ac:dyDescent="0.3">
      <c r="D127" s="2"/>
    </row>
    <row r="128" spans="4:4" hidden="1" x14ac:dyDescent="0.3">
      <c r="D128" s="2"/>
    </row>
    <row r="129" spans="4:4" hidden="1" x14ac:dyDescent="0.3">
      <c r="D129" s="2"/>
    </row>
    <row r="130" spans="4:4" hidden="1" x14ac:dyDescent="0.3">
      <c r="D130" s="2"/>
    </row>
    <row r="131" spans="4:4" hidden="1" x14ac:dyDescent="0.3">
      <c r="D131" s="2"/>
    </row>
    <row r="132" spans="4:4" hidden="1" x14ac:dyDescent="0.3">
      <c r="D132" s="2"/>
    </row>
    <row r="133" spans="4:4" hidden="1" x14ac:dyDescent="0.3">
      <c r="D133" s="2"/>
    </row>
    <row r="134" spans="4:4" hidden="1" x14ac:dyDescent="0.3">
      <c r="D134" s="2"/>
    </row>
    <row r="135" spans="4:4" hidden="1" x14ac:dyDescent="0.3">
      <c r="D135" s="2"/>
    </row>
    <row r="136" spans="4:4" hidden="1" x14ac:dyDescent="0.3">
      <c r="D136" s="2"/>
    </row>
    <row r="137" spans="4:4" hidden="1" x14ac:dyDescent="0.3">
      <c r="D137" s="2"/>
    </row>
    <row r="138" spans="4:4" hidden="1" x14ac:dyDescent="0.3">
      <c r="D138" s="2"/>
    </row>
    <row r="139" spans="4:4" hidden="1" x14ac:dyDescent="0.3">
      <c r="D139" s="2"/>
    </row>
    <row r="140" spans="4:4" hidden="1" x14ac:dyDescent="0.3">
      <c r="D140" s="2"/>
    </row>
    <row r="141" spans="4:4" hidden="1" x14ac:dyDescent="0.3">
      <c r="D141" s="2"/>
    </row>
    <row r="142" spans="4:4" hidden="1" x14ac:dyDescent="0.3">
      <c r="D142" s="2"/>
    </row>
    <row r="143" spans="4:4" hidden="1" x14ac:dyDescent="0.3">
      <c r="D143" s="2"/>
    </row>
    <row r="144" spans="4:4" hidden="1" x14ac:dyDescent="0.3">
      <c r="D144" s="2"/>
    </row>
    <row r="145" spans="4:4" hidden="1" x14ac:dyDescent="0.3">
      <c r="D145" s="2"/>
    </row>
    <row r="146" spans="4:4" hidden="1" x14ac:dyDescent="0.3">
      <c r="D146" s="2"/>
    </row>
    <row r="147" spans="4:4" hidden="1" x14ac:dyDescent="0.3">
      <c r="D147" s="2"/>
    </row>
    <row r="148" spans="4:4" hidden="1" x14ac:dyDescent="0.3">
      <c r="D148" s="2"/>
    </row>
    <row r="149" spans="4:4" hidden="1" x14ac:dyDescent="0.3">
      <c r="D149" s="2"/>
    </row>
    <row r="150" spans="4:4" hidden="1" x14ac:dyDescent="0.3">
      <c r="D150" s="2"/>
    </row>
    <row r="151" spans="4:4" hidden="1" x14ac:dyDescent="0.3">
      <c r="D151" s="2"/>
    </row>
    <row r="152" spans="4:4" hidden="1" x14ac:dyDescent="0.3">
      <c r="D152" s="2"/>
    </row>
    <row r="153" spans="4:4" hidden="1" x14ac:dyDescent="0.3">
      <c r="D153" s="2"/>
    </row>
    <row r="154" spans="4:4" hidden="1" x14ac:dyDescent="0.3">
      <c r="D154" s="2"/>
    </row>
    <row r="155" spans="4:4" hidden="1" x14ac:dyDescent="0.3">
      <c r="D155" s="2"/>
    </row>
    <row r="156" spans="4:4" hidden="1" x14ac:dyDescent="0.3">
      <c r="D156" s="2"/>
    </row>
    <row r="161" spans="1:7" x14ac:dyDescent="0.3">
      <c r="A161" t="s">
        <v>1</v>
      </c>
      <c r="C161">
        <v>313.83999999999997</v>
      </c>
      <c r="D161">
        <f>COUNT(C161:C177)</f>
        <v>17</v>
      </c>
      <c r="E161">
        <f>AVERAGE(C161:C177)</f>
        <v>607.78823529411875</v>
      </c>
      <c r="F161">
        <f>STDEV(C161:C177)</f>
        <v>451.75683099754144</v>
      </c>
      <c r="G161">
        <f>F161/SQRT(D161)</f>
        <v>109.56712537042175</v>
      </c>
    </row>
    <row r="162" spans="1:7" x14ac:dyDescent="0.3">
      <c r="A162" t="s">
        <v>1</v>
      </c>
      <c r="C162">
        <v>1296.6399999999999</v>
      </c>
    </row>
    <row r="163" spans="1:7" x14ac:dyDescent="0.3">
      <c r="A163" t="s">
        <v>1</v>
      </c>
      <c r="C163">
        <v>11.19999999999709</v>
      </c>
    </row>
    <row r="164" spans="1:7" x14ac:dyDescent="0.3">
      <c r="A164" t="s">
        <v>1</v>
      </c>
      <c r="C164">
        <v>389.11999999999898</v>
      </c>
    </row>
    <row r="165" spans="1:7" x14ac:dyDescent="0.3">
      <c r="A165" t="s">
        <v>1</v>
      </c>
      <c r="C165">
        <v>520.95999999999913</v>
      </c>
    </row>
    <row r="166" spans="1:7" x14ac:dyDescent="0.3">
      <c r="A166" t="s">
        <v>1</v>
      </c>
      <c r="C166">
        <v>2.8800000000010186</v>
      </c>
    </row>
    <row r="167" spans="1:7" x14ac:dyDescent="0.3">
      <c r="A167" t="s">
        <v>1</v>
      </c>
      <c r="C167">
        <v>1284</v>
      </c>
    </row>
    <row r="168" spans="1:7" x14ac:dyDescent="0.3">
      <c r="A168" t="s">
        <v>1</v>
      </c>
      <c r="C168">
        <v>1141.2800000000025</v>
      </c>
    </row>
    <row r="169" spans="1:7" x14ac:dyDescent="0.3">
      <c r="A169" t="s">
        <v>1</v>
      </c>
      <c r="C169">
        <v>715.36000000000058</v>
      </c>
    </row>
    <row r="170" spans="1:7" x14ac:dyDescent="0.3">
      <c r="A170" t="s">
        <v>1</v>
      </c>
      <c r="C170">
        <v>958.88000000000102</v>
      </c>
    </row>
    <row r="171" spans="1:7" x14ac:dyDescent="0.3">
      <c r="A171" t="s">
        <v>1</v>
      </c>
      <c r="C171">
        <v>1125.4400000000023</v>
      </c>
    </row>
    <row r="172" spans="1:7" x14ac:dyDescent="0.3">
      <c r="A172" t="s">
        <v>1</v>
      </c>
      <c r="C172">
        <v>458.56000000000131</v>
      </c>
    </row>
    <row r="173" spans="1:7" x14ac:dyDescent="0.3">
      <c r="A173" t="s">
        <v>1</v>
      </c>
      <c r="C173">
        <v>187.20000000000073</v>
      </c>
    </row>
    <row r="174" spans="1:7" x14ac:dyDescent="0.3">
      <c r="A174" t="s">
        <v>1</v>
      </c>
      <c r="C174">
        <v>137.28000000000611</v>
      </c>
    </row>
    <row r="175" spans="1:7" x14ac:dyDescent="0.3">
      <c r="A175" t="s">
        <v>1</v>
      </c>
      <c r="C175">
        <v>992.16000000000349</v>
      </c>
    </row>
    <row r="176" spans="1:7" x14ac:dyDescent="0.3">
      <c r="A176" t="s">
        <v>1</v>
      </c>
      <c r="C176">
        <v>650.72000000000116</v>
      </c>
    </row>
    <row r="177" spans="1:12" x14ac:dyDescent="0.3">
      <c r="A177" t="s">
        <v>1</v>
      </c>
      <c r="C177">
        <v>146.88000000000466</v>
      </c>
    </row>
    <row r="178" spans="1:12" x14ac:dyDescent="0.3">
      <c r="A178" t="s">
        <v>3</v>
      </c>
      <c r="C178">
        <v>45.759999999999991</v>
      </c>
      <c r="D178">
        <f>COUNT(C178:C184)</f>
        <v>7</v>
      </c>
      <c r="E178">
        <f>AVERAGE(C178:C184)</f>
        <v>58.948571428567938</v>
      </c>
      <c r="F178">
        <f>STDEV(C178:C184)</f>
        <v>37.228102032638382</v>
      </c>
      <c r="G178">
        <f>F178/SQRT(D178)</f>
        <v>14.070899965899907</v>
      </c>
    </row>
    <row r="179" spans="1:12" x14ac:dyDescent="0.3">
      <c r="A179" t="s">
        <v>3</v>
      </c>
      <c r="C179">
        <v>140.31999999999971</v>
      </c>
    </row>
    <row r="180" spans="1:12" x14ac:dyDescent="0.3">
      <c r="A180" t="s">
        <v>3</v>
      </c>
      <c r="C180">
        <v>51.360000000000582</v>
      </c>
    </row>
    <row r="181" spans="1:12" x14ac:dyDescent="0.3">
      <c r="A181" t="s">
        <v>3</v>
      </c>
      <c r="C181">
        <v>62.879999999997381</v>
      </c>
    </row>
    <row r="182" spans="1:12" x14ac:dyDescent="0.3">
      <c r="A182" t="s">
        <v>3</v>
      </c>
      <c r="C182">
        <v>35.040000000008149</v>
      </c>
    </row>
    <row r="183" spans="1:12" x14ac:dyDescent="0.3">
      <c r="A183" t="s">
        <v>3</v>
      </c>
      <c r="C183">
        <v>43.679999999993015</v>
      </c>
    </row>
    <row r="184" spans="1:12" x14ac:dyDescent="0.3">
      <c r="A184" t="s">
        <v>3</v>
      </c>
      <c r="C184">
        <v>33.599999999976717</v>
      </c>
    </row>
    <row r="185" spans="1:12" x14ac:dyDescent="0.3">
      <c r="A185" t="s">
        <v>4</v>
      </c>
      <c r="C185">
        <v>88.480000000000018</v>
      </c>
      <c r="D185">
        <f>COUNT(C185:C191)</f>
        <v>7</v>
      </c>
      <c r="E185">
        <f>AVERAGE(C185:C191)</f>
        <v>104.80000000000402</v>
      </c>
      <c r="F185">
        <f>STDEV(C185:C191)</f>
        <v>100.36235150693037</v>
      </c>
      <c r="G185">
        <f>F185/SQRT(D185)</f>
        <v>37.933403297283753</v>
      </c>
    </row>
    <row r="186" spans="1:12" x14ac:dyDescent="0.3">
      <c r="A186" t="s">
        <v>4</v>
      </c>
      <c r="C186">
        <v>28</v>
      </c>
    </row>
    <row r="187" spans="1:12" x14ac:dyDescent="0.3">
      <c r="A187" t="s">
        <v>4</v>
      </c>
      <c r="C187">
        <v>70.399999999997817</v>
      </c>
    </row>
    <row r="188" spans="1:12" x14ac:dyDescent="0.3">
      <c r="A188" t="s">
        <v>4</v>
      </c>
      <c r="C188">
        <v>105.44000000000233</v>
      </c>
    </row>
    <row r="189" spans="1:12" x14ac:dyDescent="0.3">
      <c r="A189" t="s">
        <v>4</v>
      </c>
      <c r="C189">
        <v>96.64000000001397</v>
      </c>
    </row>
    <row r="190" spans="1:12" x14ac:dyDescent="0.3">
      <c r="A190" t="s">
        <v>4</v>
      </c>
      <c r="C190">
        <v>24.160000000003492</v>
      </c>
    </row>
    <row r="191" spans="1:12" x14ac:dyDescent="0.3">
      <c r="A191" t="s">
        <v>4</v>
      </c>
      <c r="C191">
        <v>320.48000000001048</v>
      </c>
    </row>
    <row r="192" spans="1:12" x14ac:dyDescent="0.3">
      <c r="A192" t="s">
        <v>5</v>
      </c>
      <c r="C192">
        <v>19567.980000000003</v>
      </c>
      <c r="D192">
        <f>COUNT(C192:C196)</f>
        <v>5</v>
      </c>
      <c r="E192">
        <f>AVERAGE(C192:C196)</f>
        <v>27618.999999999993</v>
      </c>
      <c r="F192">
        <f>STDEV(C192:C196)</f>
        <v>27421.216517795121</v>
      </c>
      <c r="G192">
        <f>F192/SQRT(D192)</f>
        <v>12263.140831905992</v>
      </c>
      <c r="L192">
        <f>C192/3600</f>
        <v>5.435550000000001</v>
      </c>
    </row>
    <row r="193" spans="1:12" x14ac:dyDescent="0.3">
      <c r="A193" t="s">
        <v>5</v>
      </c>
      <c r="C193">
        <v>33787.919999999998</v>
      </c>
      <c r="L193">
        <f t="shared" ref="L193:L196" si="2">C193/3600</f>
        <v>9.3855333333333331</v>
      </c>
    </row>
    <row r="194" spans="1:12" x14ac:dyDescent="0.3">
      <c r="A194" t="s">
        <v>5</v>
      </c>
      <c r="C194">
        <v>71598.459999999992</v>
      </c>
      <c r="L194">
        <f t="shared" si="2"/>
        <v>19.888461111111109</v>
      </c>
    </row>
    <row r="195" spans="1:12" x14ac:dyDescent="0.3">
      <c r="A195" t="s">
        <v>5</v>
      </c>
      <c r="C195">
        <v>69.119999999995343</v>
      </c>
      <c r="L195">
        <f t="shared" si="2"/>
        <v>1.9199999999998708E-2</v>
      </c>
    </row>
    <row r="196" spans="1:12" x14ac:dyDescent="0.3">
      <c r="A196" t="s">
        <v>5</v>
      </c>
      <c r="C196">
        <v>13071.51999999999</v>
      </c>
      <c r="L196">
        <f t="shared" si="2"/>
        <v>3.6309777777777748</v>
      </c>
    </row>
    <row r="197" spans="1:12" x14ac:dyDescent="0.3">
      <c r="A197" t="s">
        <v>2</v>
      </c>
      <c r="C197">
        <v>112</v>
      </c>
      <c r="D197">
        <v>1</v>
      </c>
      <c r="E197">
        <f>AVERAGE(C197:C197)</f>
        <v>112</v>
      </c>
      <c r="F197">
        <v>0</v>
      </c>
      <c r="G197">
        <v>0</v>
      </c>
    </row>
    <row r="198" spans="1:12" x14ac:dyDescent="0.3">
      <c r="A198" t="s">
        <v>0</v>
      </c>
      <c r="C198">
        <v>47.360000000000014</v>
      </c>
      <c r="D198">
        <f>COUNT(C198:C206)</f>
        <v>9</v>
      </c>
      <c r="E198">
        <f>AVERAGE(C198:C206)</f>
        <v>167.38222222222163</v>
      </c>
      <c r="F198">
        <f>STDEV(C198:C206)</f>
        <v>88.335078221759389</v>
      </c>
      <c r="G198">
        <f>F198/SQRT(D198)</f>
        <v>29.445026073919795</v>
      </c>
    </row>
    <row r="199" spans="1:12" x14ac:dyDescent="0.3">
      <c r="A199" t="s">
        <v>0</v>
      </c>
      <c r="C199">
        <v>238.88000000000102</v>
      </c>
    </row>
    <row r="200" spans="1:12" x14ac:dyDescent="0.3">
      <c r="A200" t="s">
        <v>0</v>
      </c>
      <c r="C200">
        <v>62.720000000001164</v>
      </c>
    </row>
    <row r="201" spans="1:12" x14ac:dyDescent="0.3">
      <c r="A201" t="s">
        <v>0</v>
      </c>
      <c r="C201">
        <v>107.20000000000073</v>
      </c>
    </row>
    <row r="202" spans="1:12" x14ac:dyDescent="0.3">
      <c r="A202" t="s">
        <v>0</v>
      </c>
      <c r="C202">
        <v>246.07999999999811</v>
      </c>
    </row>
    <row r="203" spans="1:12" x14ac:dyDescent="0.3">
      <c r="A203" t="s">
        <v>0</v>
      </c>
      <c r="C203">
        <v>136.79999999999927</v>
      </c>
    </row>
    <row r="204" spans="1:12" x14ac:dyDescent="0.3">
      <c r="A204" t="s">
        <v>0</v>
      </c>
      <c r="C204">
        <v>269.27999999999884</v>
      </c>
    </row>
    <row r="205" spans="1:12" x14ac:dyDescent="0.3">
      <c r="A205" t="s">
        <v>0</v>
      </c>
      <c r="C205">
        <v>265.43999999999869</v>
      </c>
    </row>
    <row r="206" spans="1:12" x14ac:dyDescent="0.3">
      <c r="A206" t="s">
        <v>0</v>
      </c>
      <c r="C206">
        <v>132.67999999999665</v>
      </c>
    </row>
    <row r="209" spans="5:11" x14ac:dyDescent="0.3">
      <c r="K209" t="s">
        <v>6</v>
      </c>
    </row>
    <row r="210" spans="5:11" x14ac:dyDescent="0.3">
      <c r="E210" t="s">
        <v>14</v>
      </c>
      <c r="F210" t="s">
        <v>7</v>
      </c>
      <c r="G210">
        <v>17</v>
      </c>
      <c r="H210">
        <v>607.78823529411875</v>
      </c>
      <c r="I210">
        <v>451.75683099754144</v>
      </c>
      <c r="J210">
        <v>109.56712537042175</v>
      </c>
      <c r="K210">
        <f>G210*H210</f>
        <v>10332.40000000002</v>
      </c>
    </row>
    <row r="211" spans="5:11" x14ac:dyDescent="0.3">
      <c r="E211" t="s">
        <v>14</v>
      </c>
      <c r="F211" t="s">
        <v>8</v>
      </c>
      <c r="G211">
        <v>7</v>
      </c>
      <c r="H211">
        <v>58.948571428567938</v>
      </c>
      <c r="I211">
        <v>37.228102032638382</v>
      </c>
      <c r="J211">
        <v>14.070899965899907</v>
      </c>
      <c r="K211">
        <f t="shared" ref="K211:K215" si="3">G211*H211</f>
        <v>412.63999999997554</v>
      </c>
    </row>
    <row r="212" spans="5:11" x14ac:dyDescent="0.3">
      <c r="E212" t="s">
        <v>14</v>
      </c>
      <c r="F212" t="s">
        <v>9</v>
      </c>
      <c r="G212">
        <v>7</v>
      </c>
      <c r="H212">
        <v>104.80000000000402</v>
      </c>
      <c r="I212">
        <v>100.36235150693037</v>
      </c>
      <c r="J212">
        <v>37.933403297283753</v>
      </c>
      <c r="K212">
        <f t="shared" si="3"/>
        <v>733.6000000000281</v>
      </c>
    </row>
    <row r="213" spans="5:11" x14ac:dyDescent="0.3">
      <c r="E213" t="s">
        <v>14</v>
      </c>
      <c r="F213" t="s">
        <v>10</v>
      </c>
      <c r="G213">
        <v>5</v>
      </c>
      <c r="H213">
        <v>27618.999999999993</v>
      </c>
      <c r="I213">
        <v>27421.216517795121</v>
      </c>
      <c r="J213">
        <v>12263.140831905992</v>
      </c>
      <c r="K213">
        <f t="shared" si="3"/>
        <v>138094.99999999997</v>
      </c>
    </row>
    <row r="214" spans="5:11" x14ac:dyDescent="0.3">
      <c r="E214" t="s">
        <v>14</v>
      </c>
      <c r="F214" t="s">
        <v>11</v>
      </c>
      <c r="G214">
        <v>1</v>
      </c>
      <c r="H214">
        <v>112</v>
      </c>
      <c r="I214">
        <v>0</v>
      </c>
      <c r="J214">
        <v>0</v>
      </c>
      <c r="K214">
        <f t="shared" si="3"/>
        <v>112</v>
      </c>
    </row>
    <row r="215" spans="5:11" x14ac:dyDescent="0.3">
      <c r="E215" t="s">
        <v>14</v>
      </c>
      <c r="F215" t="s">
        <v>12</v>
      </c>
      <c r="G215">
        <v>9</v>
      </c>
      <c r="H215">
        <v>167.38222222222163</v>
      </c>
      <c r="I215">
        <v>88.335078221759389</v>
      </c>
      <c r="J215">
        <v>29.445026073919795</v>
      </c>
      <c r="K215">
        <f t="shared" si="3"/>
        <v>1506.4399999999946</v>
      </c>
    </row>
    <row r="216" spans="5:11" x14ac:dyDescent="0.3">
      <c r="K216">
        <f>SUM(K210:K215)</f>
        <v>151192.07999999999</v>
      </c>
    </row>
  </sheetData>
  <autoFilter ref="D1:D156">
    <filterColumn colId="0">
      <filters>
        <filter val="1"/>
      </filters>
    </filterColumn>
  </autoFilter>
  <sortState ref="A161:C206">
    <sortCondition ref="A16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46"/>
  <sheetViews>
    <sheetView topLeftCell="A220" workbookViewId="0">
      <selection activeCell="E240" sqref="E240:K245"/>
    </sheetView>
  </sheetViews>
  <sheetFormatPr defaultRowHeight="14.4" x14ac:dyDescent="0.3"/>
  <cols>
    <col min="1" max="1" width="12.88671875" customWidth="1"/>
    <col min="2" max="2" width="10" bestFit="1" customWidth="1"/>
    <col min="3" max="3" width="10.6640625" bestFit="1" customWidth="1"/>
    <col min="4" max="4" width="9.21875" bestFit="1" customWidth="1"/>
    <col min="5" max="8" width="8.5546875" bestFit="1" customWidth="1"/>
  </cols>
  <sheetData>
    <row r="1" spans="1:11" x14ac:dyDescent="0.3">
      <c r="A1" t="s">
        <v>0</v>
      </c>
      <c r="C1">
        <f>B2</f>
        <v>564.16</v>
      </c>
      <c r="D1" s="2">
        <v>1</v>
      </c>
    </row>
    <row r="2" spans="1:11" hidden="1" x14ac:dyDescent="0.3">
      <c r="B2">
        <v>564.16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2131.2000000000003</v>
      </c>
      <c r="D3" s="2">
        <v>1</v>
      </c>
    </row>
    <row r="4" spans="1:11" hidden="1" x14ac:dyDescent="0.3">
      <c r="B4">
        <v>2695.36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318.7199999999998</v>
      </c>
      <c r="D5" s="2">
        <v>1</v>
      </c>
    </row>
    <row r="6" spans="1:11" hidden="1" x14ac:dyDescent="0.3">
      <c r="B6">
        <v>3014.08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2146.5600000000004</v>
      </c>
      <c r="D7" s="2">
        <v>1</v>
      </c>
    </row>
    <row r="8" spans="1:11" hidden="1" x14ac:dyDescent="0.3">
      <c r="B8">
        <v>5160.6400000000003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2</v>
      </c>
      <c r="C9">
        <f t="shared" si="0"/>
        <v>12366.240000000002</v>
      </c>
      <c r="D9" s="2">
        <v>1</v>
      </c>
    </row>
    <row r="10" spans="1:11" hidden="1" x14ac:dyDescent="0.3">
      <c r="B10">
        <v>17526.88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13.43999999999869</v>
      </c>
      <c r="D11" s="2">
        <v>1</v>
      </c>
    </row>
    <row r="12" spans="1:11" hidden="1" x14ac:dyDescent="0.3">
      <c r="B12">
        <v>17540.32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0</v>
      </c>
      <c r="C13">
        <f t="shared" si="0"/>
        <v>269.92000000000189</v>
      </c>
      <c r="D13" s="2">
        <v>1</v>
      </c>
    </row>
    <row r="14" spans="1:11" hidden="1" x14ac:dyDescent="0.3">
      <c r="B14">
        <v>17810.240000000002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548.95999999999913</v>
      </c>
      <c r="D15" s="2">
        <v>1</v>
      </c>
    </row>
    <row r="16" spans="1:11" hidden="1" x14ac:dyDescent="0.3">
      <c r="B16">
        <v>18359.2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919.36000000000058</v>
      </c>
      <c r="D17" s="2">
        <v>1</v>
      </c>
    </row>
    <row r="18" spans="1:11" hidden="1" x14ac:dyDescent="0.3">
      <c r="B18">
        <v>19278.560000000001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1</v>
      </c>
      <c r="C19">
        <f t="shared" si="0"/>
        <v>949.7599999999984</v>
      </c>
      <c r="D19" s="2">
        <v>1</v>
      </c>
    </row>
    <row r="20" spans="1:11" hidden="1" x14ac:dyDescent="0.3">
      <c r="B20">
        <v>20228.32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3</v>
      </c>
      <c r="C21">
        <f t="shared" si="0"/>
        <v>87.680000000000291</v>
      </c>
      <c r="D21" s="2">
        <v>1</v>
      </c>
    </row>
    <row r="22" spans="1:11" hidden="1" x14ac:dyDescent="0.3">
      <c r="B22">
        <v>20316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4</v>
      </c>
      <c r="C23">
        <f t="shared" si="0"/>
        <v>384.79999999999927</v>
      </c>
      <c r="D23" s="2">
        <v>1</v>
      </c>
    </row>
    <row r="24" spans="1:11" hidden="1" x14ac:dyDescent="0.3">
      <c r="B24">
        <v>20700.8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5</v>
      </c>
      <c r="C25">
        <f t="shared" si="0"/>
        <v>3265.6000000000022</v>
      </c>
      <c r="D25" s="2">
        <v>1</v>
      </c>
    </row>
    <row r="26" spans="1:11" hidden="1" x14ac:dyDescent="0.3">
      <c r="B26">
        <v>23966.400000000001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162.07999999999811</v>
      </c>
      <c r="D27" s="2">
        <v>1</v>
      </c>
    </row>
    <row r="28" spans="1:11" hidden="1" x14ac:dyDescent="0.3">
      <c r="B28">
        <v>24128.48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3</v>
      </c>
      <c r="C29">
        <f t="shared" si="0"/>
        <v>31.840000000000146</v>
      </c>
      <c r="D29" s="2">
        <v>1</v>
      </c>
    </row>
    <row r="30" spans="1:11" hidden="1" x14ac:dyDescent="0.3">
      <c r="B30">
        <v>24160.32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4</v>
      </c>
      <c r="C31">
        <f t="shared" si="0"/>
        <v>86.880000000001019</v>
      </c>
      <c r="D31" s="2">
        <v>1</v>
      </c>
    </row>
    <row r="32" spans="1:11" hidden="1" x14ac:dyDescent="0.3">
      <c r="B32">
        <v>24247.200000000001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5</v>
      </c>
      <c r="C33">
        <f t="shared" si="0"/>
        <v>4094.880000000001</v>
      </c>
      <c r="D33" s="2">
        <v>1</v>
      </c>
    </row>
    <row r="34" spans="1:11" hidden="1" x14ac:dyDescent="0.3">
      <c r="B34">
        <v>28342.080000000002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95.839999999996508</v>
      </c>
      <c r="D35" s="2">
        <v>1</v>
      </c>
    </row>
    <row r="36" spans="1:11" hidden="1" x14ac:dyDescent="0.3">
      <c r="B36">
        <v>28437.919999999998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3</v>
      </c>
      <c r="C37">
        <f t="shared" si="0"/>
        <v>19.200000000000728</v>
      </c>
      <c r="D37" s="2">
        <v>1</v>
      </c>
    </row>
    <row r="38" spans="1:11" hidden="1" x14ac:dyDescent="0.3">
      <c r="B38">
        <v>28457.119999999999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4</v>
      </c>
      <c r="C39">
        <f t="shared" si="0"/>
        <v>24.799999999999272</v>
      </c>
      <c r="D39" s="2">
        <v>1</v>
      </c>
    </row>
    <row r="40" spans="1:11" hidden="1" x14ac:dyDescent="0.3">
      <c r="B40">
        <v>28481.919999999998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5</v>
      </c>
      <c r="C41">
        <f t="shared" si="0"/>
        <v>5051.5200000000041</v>
      </c>
      <c r="D41" s="2">
        <v>1</v>
      </c>
    </row>
    <row r="42" spans="1:11" hidden="1" x14ac:dyDescent="0.3">
      <c r="B42">
        <v>33533.440000000002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1293.4399999999951</v>
      </c>
      <c r="D43" s="2">
        <v>1</v>
      </c>
    </row>
    <row r="44" spans="1:11" hidden="1" x14ac:dyDescent="0.3">
      <c r="B44">
        <v>34826.879999999997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3</v>
      </c>
      <c r="C45">
        <f t="shared" si="0"/>
        <v>84.160000000003492</v>
      </c>
      <c r="D45" s="2">
        <v>1</v>
      </c>
    </row>
    <row r="46" spans="1:11" hidden="1" x14ac:dyDescent="0.3">
      <c r="B46">
        <v>34911.040000000001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4</v>
      </c>
      <c r="C47">
        <f t="shared" si="0"/>
        <v>225.91999999999825</v>
      </c>
      <c r="D47" s="2">
        <v>1</v>
      </c>
    </row>
    <row r="48" spans="1:11" hidden="1" x14ac:dyDescent="0.3">
      <c r="B48">
        <v>35136.959999999999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5</v>
      </c>
      <c r="C49">
        <f t="shared" si="0"/>
        <v>1190.239999999998</v>
      </c>
      <c r="D49" s="2">
        <v>1</v>
      </c>
    </row>
    <row r="50" spans="1:11" hidden="1" x14ac:dyDescent="0.3">
      <c r="B50">
        <v>36327.199999999997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876.4800000000032</v>
      </c>
      <c r="D51" s="2">
        <v>1</v>
      </c>
    </row>
    <row r="52" spans="1:11" hidden="1" x14ac:dyDescent="0.3">
      <c r="B52">
        <v>37203.68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3</v>
      </c>
      <c r="C53">
        <f t="shared" si="0"/>
        <v>31.19999999999709</v>
      </c>
      <c r="D53" s="2">
        <v>1</v>
      </c>
    </row>
    <row r="54" spans="1:11" hidden="1" x14ac:dyDescent="0.3">
      <c r="B54">
        <v>37234.879999999997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4</v>
      </c>
      <c r="C55">
        <f t="shared" si="0"/>
        <v>43.520000000004075</v>
      </c>
      <c r="D55" s="2">
        <v>1</v>
      </c>
    </row>
    <row r="56" spans="1:11" hidden="1" x14ac:dyDescent="0.3">
      <c r="B56">
        <v>37278.400000000001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5</v>
      </c>
      <c r="C57">
        <f t="shared" si="0"/>
        <v>4082.0800000000017</v>
      </c>
      <c r="D57" s="2">
        <v>1</v>
      </c>
    </row>
    <row r="58" spans="1:11" hidden="1" x14ac:dyDescent="0.3">
      <c r="B58">
        <v>41360.480000000003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2592.4799999999959</v>
      </c>
      <c r="D59" s="2">
        <v>1</v>
      </c>
    </row>
    <row r="60" spans="1:11" hidden="1" x14ac:dyDescent="0.3">
      <c r="B60">
        <v>43952.959999999999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3</v>
      </c>
      <c r="C61">
        <f t="shared" si="0"/>
        <v>31.840000000003783</v>
      </c>
      <c r="D61" s="2">
        <v>1</v>
      </c>
    </row>
    <row r="62" spans="1:11" hidden="1" x14ac:dyDescent="0.3">
      <c r="B62">
        <v>43984.800000000003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4</v>
      </c>
      <c r="C63">
        <f t="shared" si="0"/>
        <v>39.519999999996799</v>
      </c>
      <c r="D63" s="2">
        <v>1</v>
      </c>
    </row>
    <row r="64" spans="1:11" hidden="1" x14ac:dyDescent="0.3">
      <c r="B64">
        <v>44024.32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5</v>
      </c>
      <c r="C65">
        <f t="shared" si="0"/>
        <v>5809.3400000000038</v>
      </c>
      <c r="D65" s="2">
        <v>1</v>
      </c>
    </row>
    <row r="66" spans="1:11" hidden="1" x14ac:dyDescent="0.3">
      <c r="B66">
        <v>49833.66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0"/>
        <v>70.07999999999447</v>
      </c>
      <c r="D67" s="2">
        <v>1</v>
      </c>
    </row>
    <row r="68" spans="1:11" hidden="1" x14ac:dyDescent="0.3">
      <c r="B68">
        <v>49903.74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0</v>
      </c>
      <c r="C69">
        <f t="shared" si="1"/>
        <v>683.68000000000029</v>
      </c>
      <c r="D69" s="2">
        <v>1</v>
      </c>
    </row>
    <row r="70" spans="1:11" hidden="1" x14ac:dyDescent="0.3">
      <c r="B70">
        <v>50587.42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1908</v>
      </c>
      <c r="D71" s="2">
        <v>1</v>
      </c>
    </row>
    <row r="72" spans="1:11" hidden="1" x14ac:dyDescent="0.3">
      <c r="B72">
        <v>52495.42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3</v>
      </c>
      <c r="C73">
        <f t="shared" si="1"/>
        <v>53.919999999998254</v>
      </c>
      <c r="D73" s="2">
        <v>1</v>
      </c>
    </row>
    <row r="74" spans="1:11" hidden="1" x14ac:dyDescent="0.3">
      <c r="B74">
        <v>52549.34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4</v>
      </c>
      <c r="C75">
        <f t="shared" si="1"/>
        <v>297.12000000000262</v>
      </c>
      <c r="D75" s="2">
        <v>1</v>
      </c>
    </row>
    <row r="76" spans="1:11" hidden="1" x14ac:dyDescent="0.3">
      <c r="B76">
        <v>52846.46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5</v>
      </c>
      <c r="C77">
        <f t="shared" si="1"/>
        <v>3652.4800000000032</v>
      </c>
      <c r="D77" s="2">
        <v>1</v>
      </c>
    </row>
    <row r="78" spans="1:11" hidden="1" x14ac:dyDescent="0.3">
      <c r="B78">
        <v>56498.94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3878.239999999998</v>
      </c>
      <c r="D79" s="2">
        <v>1</v>
      </c>
    </row>
    <row r="80" spans="1:11" hidden="1" x14ac:dyDescent="0.3">
      <c r="B80">
        <v>60377.18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3</v>
      </c>
      <c r="C81">
        <f t="shared" si="1"/>
        <v>26.720000000001164</v>
      </c>
      <c r="D81" s="2">
        <v>1</v>
      </c>
    </row>
    <row r="82" spans="1:11" hidden="1" x14ac:dyDescent="0.3">
      <c r="B82">
        <v>60403.9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4</v>
      </c>
      <c r="C83">
        <f t="shared" si="1"/>
        <v>161.91999999999825</v>
      </c>
      <c r="D83" s="2">
        <v>1</v>
      </c>
    </row>
    <row r="84" spans="1:11" hidden="1" x14ac:dyDescent="0.3">
      <c r="B84">
        <v>60565.82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5</v>
      </c>
      <c r="C85">
        <f t="shared" si="1"/>
        <v>6128.82</v>
      </c>
      <c r="D85" s="2">
        <v>1</v>
      </c>
    </row>
    <row r="86" spans="1:11" hidden="1" x14ac:dyDescent="0.3">
      <c r="B86">
        <v>66694.64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1</v>
      </c>
      <c r="C87">
        <f t="shared" si="1"/>
        <v>3705.6000000000058</v>
      </c>
      <c r="D87" s="2">
        <v>1</v>
      </c>
    </row>
    <row r="88" spans="1:11" hidden="1" x14ac:dyDescent="0.3">
      <c r="B88">
        <v>70400.240000000005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3</v>
      </c>
      <c r="C89">
        <f t="shared" si="1"/>
        <v>92.159999999988941</v>
      </c>
      <c r="D89" s="2">
        <v>1</v>
      </c>
    </row>
    <row r="90" spans="1:11" hidden="1" x14ac:dyDescent="0.3">
      <c r="B90">
        <v>70492.399999999994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4</v>
      </c>
      <c r="C91">
        <f t="shared" si="1"/>
        <v>324.32000000000698</v>
      </c>
      <c r="D91" s="2">
        <v>1</v>
      </c>
    </row>
    <row r="92" spans="1:11" hidden="1" x14ac:dyDescent="0.3">
      <c r="B92">
        <v>70816.72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5</v>
      </c>
      <c r="C93">
        <f t="shared" si="1"/>
        <v>6428.1600000000035</v>
      </c>
      <c r="D93" s="2">
        <v>1</v>
      </c>
    </row>
    <row r="94" spans="1:11" hidden="1" x14ac:dyDescent="0.3">
      <c r="B94">
        <v>77244.88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1</v>
      </c>
      <c r="C95">
        <f t="shared" si="1"/>
        <v>367.19999999999709</v>
      </c>
      <c r="D95" s="2">
        <v>1</v>
      </c>
    </row>
    <row r="96" spans="1:11" hidden="1" x14ac:dyDescent="0.3">
      <c r="B96">
        <v>77612.08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3</v>
      </c>
      <c r="C97">
        <f t="shared" si="1"/>
        <v>43.19999999999709</v>
      </c>
      <c r="D97" s="2">
        <v>1</v>
      </c>
    </row>
    <row r="98" spans="1:11" hidden="1" x14ac:dyDescent="0.3">
      <c r="B98">
        <v>77655.28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4</v>
      </c>
      <c r="C99">
        <f t="shared" si="1"/>
        <v>52</v>
      </c>
      <c r="D99" s="2">
        <v>1</v>
      </c>
    </row>
    <row r="100" spans="1:11" hidden="1" x14ac:dyDescent="0.3">
      <c r="B100">
        <v>77707.28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5</v>
      </c>
      <c r="C101">
        <f t="shared" si="1"/>
        <v>1242.7400000000052</v>
      </c>
      <c r="D101" s="2">
        <v>1</v>
      </c>
    </row>
    <row r="102" spans="1:11" hidden="1" x14ac:dyDescent="0.3">
      <c r="B102">
        <v>78950.02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1</v>
      </c>
      <c r="C103">
        <f t="shared" si="1"/>
        <v>57.919999999998254</v>
      </c>
      <c r="D103" s="2">
        <v>1</v>
      </c>
    </row>
    <row r="104" spans="1:11" hidden="1" x14ac:dyDescent="0.3">
      <c r="B104">
        <v>79007.94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0</v>
      </c>
      <c r="C105">
        <f t="shared" si="1"/>
        <v>751.36000000000058</v>
      </c>
      <c r="D105" s="2">
        <v>1</v>
      </c>
    </row>
    <row r="106" spans="1:11" hidden="1" x14ac:dyDescent="0.3">
      <c r="B106">
        <v>79759.3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1</v>
      </c>
      <c r="C107">
        <f t="shared" si="1"/>
        <v>776.95999999999185</v>
      </c>
      <c r="D107" s="2">
        <v>1</v>
      </c>
    </row>
    <row r="108" spans="1:11" hidden="1" x14ac:dyDescent="0.3">
      <c r="B108">
        <v>80536.259999999995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3</v>
      </c>
      <c r="C109">
        <f t="shared" si="1"/>
        <v>63.840000000011059</v>
      </c>
      <c r="D109" s="2">
        <v>1</v>
      </c>
    </row>
    <row r="110" spans="1:11" hidden="1" x14ac:dyDescent="0.3">
      <c r="B110">
        <v>80600.100000000006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4</v>
      </c>
      <c r="C111">
        <f t="shared" si="1"/>
        <v>461.43999999998778</v>
      </c>
      <c r="D111" s="2">
        <v>1</v>
      </c>
    </row>
    <row r="112" spans="1:11" hidden="1" x14ac:dyDescent="0.3">
      <c r="B112">
        <v>81061.539999999994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5</v>
      </c>
      <c r="C113">
        <f t="shared" si="1"/>
        <v>15095.520000000004</v>
      </c>
      <c r="D113" s="2">
        <v>1</v>
      </c>
    </row>
    <row r="114" spans="1:11" hidden="1" x14ac:dyDescent="0.3">
      <c r="B114">
        <v>96157.06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18.559999999997672</v>
      </c>
      <c r="D115" s="2">
        <v>1</v>
      </c>
    </row>
    <row r="116" spans="1:11" hidden="1" x14ac:dyDescent="0.3">
      <c r="B116">
        <v>96175.62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0</v>
      </c>
      <c r="C117">
        <f t="shared" si="1"/>
        <v>4166.0800000000017</v>
      </c>
      <c r="D117" s="2">
        <v>1</v>
      </c>
    </row>
    <row r="118" spans="1:11" hidden="1" x14ac:dyDescent="0.3">
      <c r="B118">
        <v>100341.7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1</v>
      </c>
      <c r="C119">
        <f t="shared" si="1"/>
        <v>627.52000000000407</v>
      </c>
      <c r="D119" s="2">
        <v>1</v>
      </c>
    </row>
    <row r="120" spans="1:11" hidden="1" x14ac:dyDescent="0.3">
      <c r="B120">
        <v>100969.22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2</v>
      </c>
      <c r="C121">
        <f t="shared" si="1"/>
        <v>1370.3999999999942</v>
      </c>
      <c r="D121" s="2">
        <v>1</v>
      </c>
    </row>
    <row r="122" spans="1:11" hidden="1" x14ac:dyDescent="0.3">
      <c r="B122">
        <v>102339.62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1</v>
      </c>
      <c r="C123">
        <f t="shared" si="1"/>
        <v>1539.0400000000081</v>
      </c>
      <c r="D123" s="2">
        <v>1</v>
      </c>
    </row>
    <row r="124" spans="1:11" hidden="1" x14ac:dyDescent="0.3">
      <c r="B124">
        <v>103878.66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0</v>
      </c>
      <c r="C125">
        <f t="shared" si="1"/>
        <v>2683.1999999999971</v>
      </c>
      <c r="D125" s="2">
        <v>1</v>
      </c>
    </row>
    <row r="126" spans="1:11" hidden="1" x14ac:dyDescent="0.3">
      <c r="B126">
        <v>106561.86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1</v>
      </c>
      <c r="C127">
        <f t="shared" si="1"/>
        <v>1775.3600000000006</v>
      </c>
      <c r="D127" s="2">
        <v>1</v>
      </c>
    </row>
    <row r="128" spans="1:11" hidden="1" x14ac:dyDescent="0.3">
      <c r="B128">
        <v>108337.22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3</v>
      </c>
      <c r="C129">
        <f t="shared" si="1"/>
        <v>133.44000000000233</v>
      </c>
      <c r="D129" s="2">
        <v>1</v>
      </c>
    </row>
    <row r="130" spans="1:11" hidden="1" x14ac:dyDescent="0.3">
      <c r="B130">
        <v>108470.66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4</v>
      </c>
      <c r="C131">
        <f t="shared" si="1"/>
        <v>214.55999999999767</v>
      </c>
      <c r="D131" s="2">
        <v>1</v>
      </c>
    </row>
    <row r="132" spans="1:11" hidden="1" x14ac:dyDescent="0.3">
      <c r="B132">
        <v>108685.22</v>
      </c>
      <c r="C132">
        <f t="shared" ref="C132:C154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5</v>
      </c>
      <c r="C133">
        <f t="shared" si="2"/>
        <v>11371</v>
      </c>
      <c r="D133" s="2">
        <v>1</v>
      </c>
    </row>
    <row r="134" spans="1:11" hidden="1" x14ac:dyDescent="0.3">
      <c r="B134">
        <v>120056.22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1</v>
      </c>
      <c r="C135">
        <f t="shared" si="2"/>
        <v>403.0399999999936</v>
      </c>
      <c r="D135" s="2">
        <v>1</v>
      </c>
    </row>
    <row r="136" spans="1:11" hidden="1" x14ac:dyDescent="0.3">
      <c r="B136">
        <v>120459.26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3</v>
      </c>
      <c r="C137">
        <f t="shared" si="2"/>
        <v>122.24000000000524</v>
      </c>
      <c r="D137" s="2">
        <v>1</v>
      </c>
    </row>
    <row r="138" spans="1:11" hidden="1" x14ac:dyDescent="0.3">
      <c r="B138">
        <v>120581.5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4</v>
      </c>
      <c r="C139">
        <f t="shared" si="2"/>
        <v>359.83999999999651</v>
      </c>
      <c r="D139" s="2">
        <v>1</v>
      </c>
    </row>
    <row r="140" spans="1:11" hidden="1" x14ac:dyDescent="0.3">
      <c r="B140">
        <v>120941.34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5</v>
      </c>
      <c r="C141">
        <f t="shared" si="2"/>
        <v>21230.739999999991</v>
      </c>
      <c r="D141" s="2">
        <v>1</v>
      </c>
    </row>
    <row r="142" spans="1:11" hidden="1" x14ac:dyDescent="0.3">
      <c r="B142">
        <v>142172.07999999999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1</v>
      </c>
      <c r="C143">
        <f t="shared" si="2"/>
        <v>843.04000000000815</v>
      </c>
      <c r="D143" s="2">
        <v>1</v>
      </c>
    </row>
    <row r="144" spans="1:11" hidden="1" x14ac:dyDescent="0.3">
      <c r="B144">
        <v>143015.12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2</v>
      </c>
      <c r="C145">
        <f t="shared" si="2"/>
        <v>334.23999999999069</v>
      </c>
      <c r="D145" s="2">
        <v>1</v>
      </c>
    </row>
    <row r="146" spans="1:11" hidden="1" x14ac:dyDescent="0.3">
      <c r="B146">
        <v>143349.35999999999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1</v>
      </c>
      <c r="C147">
        <f t="shared" si="2"/>
        <v>683.68000000002212</v>
      </c>
      <c r="D147" s="2">
        <v>1</v>
      </c>
    </row>
    <row r="148" spans="1:11" hidden="1" x14ac:dyDescent="0.3">
      <c r="B148">
        <v>144033.04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3</v>
      </c>
      <c r="C149">
        <f t="shared" si="2"/>
        <v>56.959999999991851</v>
      </c>
      <c r="D149" s="2">
        <v>1</v>
      </c>
    </row>
    <row r="150" spans="1:11" hidden="1" x14ac:dyDescent="0.3">
      <c r="B150">
        <v>144090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4</v>
      </c>
      <c r="C151">
        <f t="shared" si="2"/>
        <v>262.39999999999418</v>
      </c>
      <c r="D151" s="2">
        <v>1</v>
      </c>
    </row>
    <row r="152" spans="1:11" hidden="1" x14ac:dyDescent="0.3">
      <c r="B152">
        <v>144352.4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5</v>
      </c>
      <c r="C153">
        <f t="shared" si="2"/>
        <v>6839.679999999993</v>
      </c>
      <c r="D153" s="2">
        <v>1</v>
      </c>
    </row>
    <row r="154" spans="1:11" hidden="1" x14ac:dyDescent="0.3">
      <c r="B154">
        <v>151192.07999999999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hidden="1" x14ac:dyDescent="0.3">
      <c r="D155" s="2"/>
    </row>
    <row r="156" spans="1:11" hidden="1" x14ac:dyDescent="0.3">
      <c r="D156" s="2"/>
    </row>
    <row r="161" spans="1:7" x14ac:dyDescent="0.3">
      <c r="A161" t="s">
        <v>1</v>
      </c>
      <c r="C161">
        <v>2131.2000000000003</v>
      </c>
      <c r="D161">
        <f>COUNT(C161:C184)</f>
        <v>24</v>
      </c>
      <c r="E161">
        <f>AVERAGE(C161:C184)</f>
        <v>1144.3533333333335</v>
      </c>
      <c r="F161">
        <f>STDEV(C161:C184)</f>
        <v>1113.8760447260256</v>
      </c>
      <c r="G161">
        <f>F161/SQRT(D161)</f>
        <v>227.36899552402471</v>
      </c>
    </row>
    <row r="162" spans="1:7" x14ac:dyDescent="0.3">
      <c r="A162" t="s">
        <v>1</v>
      </c>
      <c r="C162">
        <v>2146.5600000000004</v>
      </c>
    </row>
    <row r="163" spans="1:7" x14ac:dyDescent="0.3">
      <c r="A163" t="s">
        <v>1</v>
      </c>
      <c r="C163">
        <v>13.43999999999869</v>
      </c>
    </row>
    <row r="164" spans="1:7" x14ac:dyDescent="0.3">
      <c r="A164" t="s">
        <v>1</v>
      </c>
      <c r="C164">
        <v>548.95999999999913</v>
      </c>
    </row>
    <row r="165" spans="1:7" x14ac:dyDescent="0.3">
      <c r="A165" t="s">
        <v>1</v>
      </c>
      <c r="C165">
        <v>949.7599999999984</v>
      </c>
    </row>
    <row r="166" spans="1:7" x14ac:dyDescent="0.3">
      <c r="A166" t="s">
        <v>1</v>
      </c>
      <c r="C166">
        <v>162.07999999999811</v>
      </c>
    </row>
    <row r="167" spans="1:7" x14ac:dyDescent="0.3">
      <c r="A167" t="s">
        <v>1</v>
      </c>
      <c r="C167">
        <v>95.839999999996508</v>
      </c>
    </row>
    <row r="168" spans="1:7" x14ac:dyDescent="0.3">
      <c r="A168" t="s">
        <v>1</v>
      </c>
      <c r="C168">
        <v>1293.4399999999951</v>
      </c>
    </row>
    <row r="169" spans="1:7" x14ac:dyDescent="0.3">
      <c r="A169" t="s">
        <v>1</v>
      </c>
      <c r="C169">
        <v>876.4800000000032</v>
      </c>
    </row>
    <row r="170" spans="1:7" x14ac:dyDescent="0.3">
      <c r="A170" t="s">
        <v>1</v>
      </c>
      <c r="C170">
        <v>2592.4799999999959</v>
      </c>
    </row>
    <row r="171" spans="1:7" x14ac:dyDescent="0.3">
      <c r="A171" t="s">
        <v>1</v>
      </c>
      <c r="C171">
        <v>70.07999999999447</v>
      </c>
    </row>
    <row r="172" spans="1:7" x14ac:dyDescent="0.3">
      <c r="A172" t="s">
        <v>1</v>
      </c>
      <c r="C172">
        <v>1908</v>
      </c>
    </row>
    <row r="173" spans="1:7" x14ac:dyDescent="0.3">
      <c r="A173" t="s">
        <v>1</v>
      </c>
      <c r="C173">
        <v>3878.239999999998</v>
      </c>
    </row>
    <row r="174" spans="1:7" x14ac:dyDescent="0.3">
      <c r="A174" t="s">
        <v>1</v>
      </c>
      <c r="C174">
        <v>3705.6000000000058</v>
      </c>
    </row>
    <row r="175" spans="1:7" x14ac:dyDescent="0.3">
      <c r="A175" t="s">
        <v>1</v>
      </c>
      <c r="C175">
        <v>367.19999999999709</v>
      </c>
    </row>
    <row r="176" spans="1:7" x14ac:dyDescent="0.3">
      <c r="A176" t="s">
        <v>1</v>
      </c>
      <c r="C176">
        <v>57.919999999998254</v>
      </c>
    </row>
    <row r="177" spans="1:7" x14ac:dyDescent="0.3">
      <c r="A177" t="s">
        <v>1</v>
      </c>
      <c r="C177">
        <v>776.95999999999185</v>
      </c>
    </row>
    <row r="178" spans="1:7" x14ac:dyDescent="0.3">
      <c r="A178" t="s">
        <v>1</v>
      </c>
      <c r="C178">
        <v>18.559999999997672</v>
      </c>
    </row>
    <row r="179" spans="1:7" x14ac:dyDescent="0.3">
      <c r="A179" t="s">
        <v>1</v>
      </c>
      <c r="C179">
        <v>627.52000000000407</v>
      </c>
    </row>
    <row r="180" spans="1:7" x14ac:dyDescent="0.3">
      <c r="A180" t="s">
        <v>1</v>
      </c>
      <c r="C180">
        <v>1539.0400000000081</v>
      </c>
    </row>
    <row r="181" spans="1:7" x14ac:dyDescent="0.3">
      <c r="A181" t="s">
        <v>1</v>
      </c>
      <c r="C181">
        <v>1775.3600000000006</v>
      </c>
    </row>
    <row r="182" spans="1:7" x14ac:dyDescent="0.3">
      <c r="A182" t="s">
        <v>1</v>
      </c>
      <c r="C182">
        <v>403.0399999999936</v>
      </c>
    </row>
    <row r="183" spans="1:7" x14ac:dyDescent="0.3">
      <c r="A183" t="s">
        <v>1</v>
      </c>
      <c r="C183">
        <v>843.04000000000815</v>
      </c>
    </row>
    <row r="184" spans="1:7" x14ac:dyDescent="0.3">
      <c r="A184" t="s">
        <v>1</v>
      </c>
      <c r="C184">
        <v>683.68000000002212</v>
      </c>
    </row>
    <row r="185" spans="1:7" x14ac:dyDescent="0.3">
      <c r="A185" t="s">
        <v>3</v>
      </c>
      <c r="C185">
        <v>87.680000000000291</v>
      </c>
      <c r="D185">
        <f>COUNT(C185:C198)</f>
        <v>14</v>
      </c>
      <c r="E185">
        <f>AVERAGE(C185:C198)</f>
        <v>62.742857142857247</v>
      </c>
      <c r="F185">
        <f>STDEV(C185:C198)</f>
        <v>36.243707449298967</v>
      </c>
      <c r="G185">
        <f>F185/SQRT(D185)</f>
        <v>9.6865382644102294</v>
      </c>
    </row>
    <row r="186" spans="1:7" x14ac:dyDescent="0.3">
      <c r="A186" t="s">
        <v>3</v>
      </c>
      <c r="C186">
        <v>31.840000000000146</v>
      </c>
    </row>
    <row r="187" spans="1:7" x14ac:dyDescent="0.3">
      <c r="A187" t="s">
        <v>3</v>
      </c>
      <c r="C187">
        <v>19.200000000000728</v>
      </c>
    </row>
    <row r="188" spans="1:7" x14ac:dyDescent="0.3">
      <c r="A188" t="s">
        <v>3</v>
      </c>
      <c r="C188">
        <v>84.160000000003492</v>
      </c>
    </row>
    <row r="189" spans="1:7" x14ac:dyDescent="0.3">
      <c r="A189" t="s">
        <v>3</v>
      </c>
      <c r="C189">
        <v>31.19999999999709</v>
      </c>
    </row>
    <row r="190" spans="1:7" x14ac:dyDescent="0.3">
      <c r="A190" t="s">
        <v>3</v>
      </c>
      <c r="C190">
        <v>31.840000000003783</v>
      </c>
    </row>
    <row r="191" spans="1:7" x14ac:dyDescent="0.3">
      <c r="A191" t="s">
        <v>3</v>
      </c>
      <c r="C191">
        <v>53.919999999998254</v>
      </c>
    </row>
    <row r="192" spans="1:7" x14ac:dyDescent="0.3">
      <c r="A192" t="s">
        <v>3</v>
      </c>
      <c r="C192">
        <v>26.720000000001164</v>
      </c>
    </row>
    <row r="193" spans="1:7" x14ac:dyDescent="0.3">
      <c r="A193" t="s">
        <v>3</v>
      </c>
      <c r="C193">
        <v>92.159999999988941</v>
      </c>
    </row>
    <row r="194" spans="1:7" x14ac:dyDescent="0.3">
      <c r="A194" t="s">
        <v>3</v>
      </c>
      <c r="C194">
        <v>43.19999999999709</v>
      </c>
    </row>
    <row r="195" spans="1:7" x14ac:dyDescent="0.3">
      <c r="A195" t="s">
        <v>3</v>
      </c>
      <c r="C195">
        <v>63.840000000011059</v>
      </c>
    </row>
    <row r="196" spans="1:7" x14ac:dyDescent="0.3">
      <c r="A196" t="s">
        <v>3</v>
      </c>
      <c r="C196">
        <v>133.44000000000233</v>
      </c>
    </row>
    <row r="197" spans="1:7" x14ac:dyDescent="0.3">
      <c r="A197" t="s">
        <v>3</v>
      </c>
      <c r="C197">
        <v>122.24000000000524</v>
      </c>
    </row>
    <row r="198" spans="1:7" x14ac:dyDescent="0.3">
      <c r="A198" t="s">
        <v>3</v>
      </c>
      <c r="C198">
        <v>56.959999999991851</v>
      </c>
    </row>
    <row r="199" spans="1:7" x14ac:dyDescent="0.3">
      <c r="A199" t="s">
        <v>4</v>
      </c>
      <c r="C199">
        <v>384.79999999999927</v>
      </c>
      <c r="D199">
        <f>COUNT(C199:C212)</f>
        <v>14</v>
      </c>
      <c r="E199">
        <f>AVERAGE(C199:C212)</f>
        <v>209.93142857142735</v>
      </c>
      <c r="F199">
        <f>STDEV(C199:C212)</f>
        <v>145.02527943336227</v>
      </c>
      <c r="G199">
        <f>F199/SQRT(D199)</f>
        <v>38.759636290056783</v>
      </c>
    </row>
    <row r="200" spans="1:7" x14ac:dyDescent="0.3">
      <c r="A200" t="s">
        <v>4</v>
      </c>
      <c r="C200">
        <v>86.880000000001019</v>
      </c>
    </row>
    <row r="201" spans="1:7" x14ac:dyDescent="0.3">
      <c r="A201" t="s">
        <v>4</v>
      </c>
      <c r="C201">
        <v>24.799999999999272</v>
      </c>
    </row>
    <row r="202" spans="1:7" x14ac:dyDescent="0.3">
      <c r="A202" t="s">
        <v>4</v>
      </c>
      <c r="C202">
        <v>225.91999999999825</v>
      </c>
    </row>
    <row r="203" spans="1:7" x14ac:dyDescent="0.3">
      <c r="A203" t="s">
        <v>4</v>
      </c>
      <c r="C203">
        <v>43.520000000004075</v>
      </c>
    </row>
    <row r="204" spans="1:7" x14ac:dyDescent="0.3">
      <c r="A204" t="s">
        <v>4</v>
      </c>
      <c r="C204">
        <v>39.519999999996799</v>
      </c>
    </row>
    <row r="205" spans="1:7" x14ac:dyDescent="0.3">
      <c r="A205" t="s">
        <v>4</v>
      </c>
      <c r="C205">
        <v>297.12000000000262</v>
      </c>
    </row>
    <row r="206" spans="1:7" x14ac:dyDescent="0.3">
      <c r="A206" t="s">
        <v>4</v>
      </c>
      <c r="C206">
        <v>161.91999999999825</v>
      </c>
    </row>
    <row r="207" spans="1:7" x14ac:dyDescent="0.3">
      <c r="A207" t="s">
        <v>4</v>
      </c>
      <c r="C207">
        <v>324.32000000000698</v>
      </c>
    </row>
    <row r="208" spans="1:7" x14ac:dyDescent="0.3">
      <c r="A208" t="s">
        <v>4</v>
      </c>
      <c r="C208">
        <v>52</v>
      </c>
    </row>
    <row r="209" spans="1:7" x14ac:dyDescent="0.3">
      <c r="A209" t="s">
        <v>4</v>
      </c>
      <c r="C209">
        <v>461.43999999998778</v>
      </c>
    </row>
    <row r="210" spans="1:7" x14ac:dyDescent="0.3">
      <c r="A210" t="s">
        <v>4</v>
      </c>
      <c r="C210">
        <v>214.55999999999767</v>
      </c>
    </row>
    <row r="211" spans="1:7" x14ac:dyDescent="0.3">
      <c r="A211" t="s">
        <v>4</v>
      </c>
      <c r="C211">
        <v>359.83999999999651</v>
      </c>
    </row>
    <row r="212" spans="1:7" x14ac:dyDescent="0.3">
      <c r="A212" t="s">
        <v>4</v>
      </c>
      <c r="C212">
        <v>262.39999999999418</v>
      </c>
    </row>
    <row r="213" spans="1:7" x14ac:dyDescent="0.3">
      <c r="A213" t="s">
        <v>5</v>
      </c>
      <c r="C213">
        <v>3265.6000000000022</v>
      </c>
      <c r="D213">
        <f>COUNT(C213:C226)</f>
        <v>14</v>
      </c>
      <c r="E213">
        <f>AVERAGE(C213:C226)</f>
        <v>6820.2000000000016</v>
      </c>
      <c r="F213">
        <f>STDEV(C213:C226)</f>
        <v>5561.0964877634842</v>
      </c>
      <c r="G213">
        <f>F213/SQRT(D213)</f>
        <v>1486.2655537144901</v>
      </c>
    </row>
    <row r="214" spans="1:7" x14ac:dyDescent="0.3">
      <c r="A214" t="s">
        <v>5</v>
      </c>
      <c r="C214">
        <v>4094.880000000001</v>
      </c>
    </row>
    <row r="215" spans="1:7" x14ac:dyDescent="0.3">
      <c r="A215" t="s">
        <v>5</v>
      </c>
      <c r="C215">
        <v>5051.5200000000041</v>
      </c>
    </row>
    <row r="216" spans="1:7" x14ac:dyDescent="0.3">
      <c r="A216" t="s">
        <v>5</v>
      </c>
      <c r="C216">
        <v>1190.239999999998</v>
      </c>
    </row>
    <row r="217" spans="1:7" x14ac:dyDescent="0.3">
      <c r="A217" t="s">
        <v>5</v>
      </c>
      <c r="C217">
        <v>4082.0800000000017</v>
      </c>
    </row>
    <row r="218" spans="1:7" x14ac:dyDescent="0.3">
      <c r="A218" t="s">
        <v>5</v>
      </c>
      <c r="C218">
        <v>5809.3400000000038</v>
      </c>
    </row>
    <row r="219" spans="1:7" x14ac:dyDescent="0.3">
      <c r="A219" t="s">
        <v>5</v>
      </c>
      <c r="C219">
        <v>3652.4800000000032</v>
      </c>
    </row>
    <row r="220" spans="1:7" x14ac:dyDescent="0.3">
      <c r="A220" t="s">
        <v>5</v>
      </c>
      <c r="C220">
        <v>6128.82</v>
      </c>
    </row>
    <row r="221" spans="1:7" x14ac:dyDescent="0.3">
      <c r="A221" t="s">
        <v>5</v>
      </c>
      <c r="C221">
        <v>6428.1600000000035</v>
      </c>
    </row>
    <row r="222" spans="1:7" x14ac:dyDescent="0.3">
      <c r="A222" t="s">
        <v>5</v>
      </c>
      <c r="C222">
        <v>1242.7400000000052</v>
      </c>
    </row>
    <row r="223" spans="1:7" x14ac:dyDescent="0.3">
      <c r="A223" t="s">
        <v>5</v>
      </c>
      <c r="C223">
        <v>15095.520000000004</v>
      </c>
    </row>
    <row r="224" spans="1:7" x14ac:dyDescent="0.3">
      <c r="A224" t="s">
        <v>5</v>
      </c>
      <c r="C224">
        <v>11371</v>
      </c>
    </row>
    <row r="225" spans="1:11" x14ac:dyDescent="0.3">
      <c r="A225" t="s">
        <v>5</v>
      </c>
      <c r="C225">
        <v>21230.739999999991</v>
      </c>
    </row>
    <row r="226" spans="1:11" x14ac:dyDescent="0.3">
      <c r="A226" t="s">
        <v>5</v>
      </c>
      <c r="C226">
        <v>6839.679999999993</v>
      </c>
    </row>
    <row r="227" spans="1:11" x14ac:dyDescent="0.3">
      <c r="A227" t="s">
        <v>2</v>
      </c>
      <c r="C227">
        <v>12366.240000000002</v>
      </c>
      <c r="D227">
        <f>COUNT(C227:C229)</f>
        <v>3</v>
      </c>
      <c r="E227">
        <f>AVERAGE(C227:C229)</f>
        <v>4690.2933333333285</v>
      </c>
      <c r="F227">
        <f>STDEV(C227:C229)</f>
        <v>6667.7226103470593</v>
      </c>
      <c r="G227">
        <f>F227/SQRT(D227)</f>
        <v>3849.611443965629</v>
      </c>
    </row>
    <row r="228" spans="1:11" x14ac:dyDescent="0.3">
      <c r="A228" t="s">
        <v>2</v>
      </c>
      <c r="C228">
        <v>1370.3999999999942</v>
      </c>
    </row>
    <row r="229" spans="1:11" x14ac:dyDescent="0.3">
      <c r="A229" t="s">
        <v>2</v>
      </c>
      <c r="C229">
        <v>334.23999999999069</v>
      </c>
    </row>
    <row r="230" spans="1:11" x14ac:dyDescent="0.3">
      <c r="A230" t="s">
        <v>0</v>
      </c>
      <c r="C230">
        <v>564.16</v>
      </c>
      <c r="D230">
        <f>COUNT(C230:C237)</f>
        <v>8</v>
      </c>
      <c r="E230">
        <f>AVERAGE(C230:C237)</f>
        <v>1294.5600000000002</v>
      </c>
      <c r="F230">
        <f>STDEV(C230:C237)</f>
        <v>1389.6864399465903</v>
      </c>
      <c r="G230">
        <f>F230/SQRT(D230)</f>
        <v>491.32835270461288</v>
      </c>
    </row>
    <row r="231" spans="1:11" x14ac:dyDescent="0.3">
      <c r="A231" t="s">
        <v>0</v>
      </c>
      <c r="C231">
        <v>318.7199999999998</v>
      </c>
    </row>
    <row r="232" spans="1:11" x14ac:dyDescent="0.3">
      <c r="A232" t="s">
        <v>0</v>
      </c>
      <c r="C232">
        <v>269.92000000000189</v>
      </c>
    </row>
    <row r="233" spans="1:11" x14ac:dyDescent="0.3">
      <c r="A233" t="s">
        <v>0</v>
      </c>
      <c r="C233">
        <v>919.36000000000058</v>
      </c>
    </row>
    <row r="234" spans="1:11" x14ac:dyDescent="0.3">
      <c r="A234" t="s">
        <v>0</v>
      </c>
      <c r="C234">
        <v>683.68000000000029</v>
      </c>
    </row>
    <row r="235" spans="1:11" x14ac:dyDescent="0.3">
      <c r="A235" t="s">
        <v>0</v>
      </c>
      <c r="C235">
        <v>751.36000000000058</v>
      </c>
    </row>
    <row r="236" spans="1:11" x14ac:dyDescent="0.3">
      <c r="A236" t="s">
        <v>0</v>
      </c>
      <c r="C236">
        <v>4166.0800000000017</v>
      </c>
    </row>
    <row r="237" spans="1:11" x14ac:dyDescent="0.3">
      <c r="A237" t="s">
        <v>0</v>
      </c>
      <c r="C237">
        <v>2683.1999999999971</v>
      </c>
    </row>
    <row r="239" spans="1:11" x14ac:dyDescent="0.3">
      <c r="K239" t="s">
        <v>6</v>
      </c>
    </row>
    <row r="240" spans="1:11" x14ac:dyDescent="0.3">
      <c r="E240" t="s">
        <v>15</v>
      </c>
      <c r="F240" t="s">
        <v>7</v>
      </c>
      <c r="G240">
        <v>24</v>
      </c>
      <c r="H240">
        <v>1144.3533333333335</v>
      </c>
      <c r="I240">
        <v>1113.8760447260256</v>
      </c>
      <c r="J240">
        <v>227.36899552402471</v>
      </c>
      <c r="K240">
        <f>G240*H240</f>
        <v>27464.480000000003</v>
      </c>
    </row>
    <row r="241" spans="5:11" x14ac:dyDescent="0.3">
      <c r="E241" t="s">
        <v>15</v>
      </c>
      <c r="F241" t="s">
        <v>8</v>
      </c>
      <c r="G241">
        <v>14</v>
      </c>
      <c r="H241">
        <v>62.742857142857247</v>
      </c>
      <c r="I241">
        <v>36.243707449298967</v>
      </c>
      <c r="J241">
        <v>9.6865382644102294</v>
      </c>
      <c r="K241">
        <f t="shared" ref="K241:K245" si="3">G241*H241</f>
        <v>878.40000000000146</v>
      </c>
    </row>
    <row r="242" spans="5:11" x14ac:dyDescent="0.3">
      <c r="E242" t="s">
        <v>15</v>
      </c>
      <c r="F242" t="s">
        <v>9</v>
      </c>
      <c r="G242">
        <v>14</v>
      </c>
      <c r="H242">
        <v>209.93142857142735</v>
      </c>
      <c r="I242">
        <v>145.02527943336227</v>
      </c>
      <c r="J242">
        <v>38.759636290056783</v>
      </c>
      <c r="K242">
        <f t="shared" si="3"/>
        <v>2939.0399999999827</v>
      </c>
    </row>
    <row r="243" spans="5:11" x14ac:dyDescent="0.3">
      <c r="E243" t="s">
        <v>15</v>
      </c>
      <c r="F243" t="s">
        <v>10</v>
      </c>
      <c r="G243">
        <v>14</v>
      </c>
      <c r="H243">
        <v>6820.2000000000016</v>
      </c>
      <c r="I243">
        <v>5561.0964877634842</v>
      </c>
      <c r="J243">
        <v>1486.2655537144901</v>
      </c>
      <c r="K243">
        <f t="shared" si="3"/>
        <v>95482.800000000017</v>
      </c>
    </row>
    <row r="244" spans="5:11" x14ac:dyDescent="0.3">
      <c r="E244" t="s">
        <v>15</v>
      </c>
      <c r="F244" t="s">
        <v>11</v>
      </c>
      <c r="G244">
        <v>3</v>
      </c>
      <c r="H244">
        <v>4690.2933333333285</v>
      </c>
      <c r="I244">
        <v>6667.7226103470593</v>
      </c>
      <c r="J244">
        <v>3849.611443965629</v>
      </c>
      <c r="K244">
        <f t="shared" si="3"/>
        <v>14070.879999999986</v>
      </c>
    </row>
    <row r="245" spans="5:11" x14ac:dyDescent="0.3">
      <c r="E245" t="s">
        <v>15</v>
      </c>
      <c r="F245" t="s">
        <v>12</v>
      </c>
      <c r="G245">
        <v>8</v>
      </c>
      <c r="H245">
        <v>1294.5600000000002</v>
      </c>
      <c r="I245">
        <v>1389.6864399465903</v>
      </c>
      <c r="J245">
        <v>491.32835270461288</v>
      </c>
      <c r="K245">
        <f t="shared" si="3"/>
        <v>10356.480000000001</v>
      </c>
    </row>
    <row r="246" spans="5:11" x14ac:dyDescent="0.3">
      <c r="K246">
        <f>SUM(K240:K245)</f>
        <v>151192.07999999999</v>
      </c>
    </row>
  </sheetData>
  <autoFilter ref="D1:D156">
    <filterColumn colId="0">
      <filters>
        <filter val="1"/>
      </filters>
    </filterColumn>
  </autoFilter>
  <sortState ref="A161:C237">
    <sortCondition ref="A16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78"/>
  <sheetViews>
    <sheetView topLeftCell="A266" workbookViewId="0">
      <selection activeCell="E272" sqref="E272:K277"/>
    </sheetView>
  </sheetViews>
  <sheetFormatPr defaultRowHeight="14.4" x14ac:dyDescent="0.3"/>
  <cols>
    <col min="1" max="1" width="15.33203125" customWidth="1"/>
    <col min="2" max="2" width="10" bestFit="1" customWidth="1"/>
    <col min="3" max="3" width="10.6640625" bestFit="1" customWidth="1"/>
    <col min="4" max="5" width="9.21875" bestFit="1" customWidth="1"/>
    <col min="7" max="9" width="8.5546875" bestFit="1" customWidth="1"/>
  </cols>
  <sheetData>
    <row r="1" spans="1:11" x14ac:dyDescent="0.3">
      <c r="A1" t="s">
        <v>1</v>
      </c>
      <c r="C1">
        <f>B2</f>
        <v>819.38</v>
      </c>
      <c r="D1" s="2">
        <v>1</v>
      </c>
    </row>
    <row r="2" spans="1:11" hidden="1" x14ac:dyDescent="0.3">
      <c r="B2">
        <v>819.38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3</v>
      </c>
      <c r="C3">
        <f>B4-B2</f>
        <v>60.32000000000005</v>
      </c>
      <c r="D3" s="2">
        <v>1</v>
      </c>
    </row>
    <row r="4" spans="1:11" hidden="1" x14ac:dyDescent="0.3">
      <c r="B4">
        <v>879.7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4</v>
      </c>
      <c r="C5">
        <f t="shared" si="0"/>
        <v>64</v>
      </c>
      <c r="D5" s="2">
        <v>1</v>
      </c>
    </row>
    <row r="6" spans="1:11" hidden="1" x14ac:dyDescent="0.3">
      <c r="B6">
        <v>943.7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5</v>
      </c>
      <c r="C7">
        <f t="shared" si="0"/>
        <v>13602.72</v>
      </c>
      <c r="D7" s="2">
        <v>1</v>
      </c>
    </row>
    <row r="8" spans="1:11" hidden="1" x14ac:dyDescent="0.3">
      <c r="B8">
        <v>14546.42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296.47999999999956</v>
      </c>
      <c r="D9" s="2">
        <v>1</v>
      </c>
    </row>
    <row r="10" spans="1:11" hidden="1" x14ac:dyDescent="0.3">
      <c r="B10">
        <v>14842.9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0</v>
      </c>
      <c r="C11">
        <f t="shared" si="0"/>
        <v>463.68000000000029</v>
      </c>
      <c r="D11" s="2">
        <v>1</v>
      </c>
    </row>
    <row r="12" spans="1:11" hidden="1" x14ac:dyDescent="0.3">
      <c r="B12">
        <v>15306.58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1</v>
      </c>
      <c r="C13">
        <f t="shared" si="0"/>
        <v>971.36000000000058</v>
      </c>
      <c r="D13" s="2">
        <v>1</v>
      </c>
    </row>
    <row r="14" spans="1:11" hidden="1" x14ac:dyDescent="0.3">
      <c r="B14">
        <v>16277.94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0</v>
      </c>
      <c r="C15">
        <f t="shared" si="0"/>
        <v>191.99999999999818</v>
      </c>
      <c r="D15" s="2">
        <v>1</v>
      </c>
    </row>
    <row r="16" spans="1:11" hidden="1" x14ac:dyDescent="0.3">
      <c r="B16">
        <v>16469.939999999999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1565.760000000002</v>
      </c>
      <c r="D17" s="2">
        <v>1</v>
      </c>
    </row>
    <row r="18" spans="1:11" hidden="1" x14ac:dyDescent="0.3">
      <c r="B18">
        <v>18035.7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3</v>
      </c>
      <c r="C19">
        <f t="shared" si="0"/>
        <v>59.040000000000873</v>
      </c>
      <c r="D19" s="2">
        <v>1</v>
      </c>
    </row>
    <row r="20" spans="1:11" hidden="1" x14ac:dyDescent="0.3">
      <c r="B20">
        <v>18094.740000000002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4</v>
      </c>
      <c r="C21">
        <f t="shared" si="0"/>
        <v>142.39999999999782</v>
      </c>
      <c r="D21" s="2">
        <v>1</v>
      </c>
    </row>
    <row r="22" spans="1:11" hidden="1" x14ac:dyDescent="0.3">
      <c r="B22">
        <v>18237.14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5</v>
      </c>
      <c r="C23">
        <f t="shared" si="0"/>
        <v>11612.8</v>
      </c>
      <c r="D23" s="2">
        <v>1</v>
      </c>
    </row>
    <row r="24" spans="1:11" hidden="1" x14ac:dyDescent="0.3">
      <c r="B24">
        <v>29849.94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112.64000000000306</v>
      </c>
      <c r="D25" s="2">
        <v>1</v>
      </c>
    </row>
    <row r="26" spans="1:11" hidden="1" x14ac:dyDescent="0.3">
      <c r="B26">
        <v>29962.58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2</v>
      </c>
      <c r="C27">
        <f t="shared" si="0"/>
        <v>107.03999999999724</v>
      </c>
      <c r="D27" s="2">
        <v>1</v>
      </c>
    </row>
    <row r="28" spans="1:11" hidden="1" x14ac:dyDescent="0.3">
      <c r="B28">
        <v>30069.62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1</v>
      </c>
      <c r="C29">
        <f t="shared" si="0"/>
        <v>20</v>
      </c>
      <c r="D29" s="2">
        <v>1</v>
      </c>
    </row>
    <row r="30" spans="1:11" hidden="1" x14ac:dyDescent="0.3">
      <c r="B30">
        <v>30089.62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0</v>
      </c>
      <c r="C31">
        <f t="shared" si="0"/>
        <v>234.72000000000116</v>
      </c>
      <c r="D31" s="2">
        <v>1</v>
      </c>
    </row>
    <row r="32" spans="1:11" hidden="1" x14ac:dyDescent="0.3">
      <c r="B32">
        <v>30324.34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1</v>
      </c>
      <c r="C33">
        <f t="shared" si="0"/>
        <v>1214.4000000000015</v>
      </c>
      <c r="D33" s="2">
        <v>1</v>
      </c>
    </row>
    <row r="34" spans="1:11" hidden="1" x14ac:dyDescent="0.3">
      <c r="B34">
        <v>31538.74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3</v>
      </c>
      <c r="C35">
        <f t="shared" si="0"/>
        <v>51.359999999996944</v>
      </c>
      <c r="D35" s="2">
        <v>1</v>
      </c>
    </row>
    <row r="36" spans="1:11" hidden="1" x14ac:dyDescent="0.3">
      <c r="B36">
        <v>31590.1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4</v>
      </c>
      <c r="C37">
        <f t="shared" si="0"/>
        <v>90.240000000001601</v>
      </c>
      <c r="D37" s="2">
        <v>1</v>
      </c>
    </row>
    <row r="38" spans="1:11" hidden="1" x14ac:dyDescent="0.3">
      <c r="B38">
        <v>31680.34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5</v>
      </c>
      <c r="C39">
        <f t="shared" si="0"/>
        <v>5947.5399999999972</v>
      </c>
      <c r="D39" s="2">
        <v>1</v>
      </c>
    </row>
    <row r="40" spans="1:11" hidden="1" x14ac:dyDescent="0.3">
      <c r="B40">
        <v>37627.879999999997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44.80000000000291</v>
      </c>
      <c r="D41" s="2">
        <v>1</v>
      </c>
    </row>
    <row r="42" spans="1:11" hidden="1" x14ac:dyDescent="0.3">
      <c r="B42">
        <v>37672.68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0</v>
      </c>
      <c r="C43">
        <f t="shared" si="0"/>
        <v>555.36000000000058</v>
      </c>
      <c r="D43" s="2">
        <v>1</v>
      </c>
    </row>
    <row r="44" spans="1:11" hidden="1" x14ac:dyDescent="0.3">
      <c r="B44">
        <v>38228.04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1354.4000000000015</v>
      </c>
      <c r="D45" s="2">
        <v>1</v>
      </c>
    </row>
    <row r="46" spans="1:11" hidden="1" x14ac:dyDescent="0.3">
      <c r="B46">
        <v>39582.44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3</v>
      </c>
      <c r="C47">
        <f t="shared" si="0"/>
        <v>56.639999999999418</v>
      </c>
      <c r="D47" s="2">
        <v>1</v>
      </c>
    </row>
    <row r="48" spans="1:11" hidden="1" x14ac:dyDescent="0.3">
      <c r="B48">
        <v>39639.08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4</v>
      </c>
      <c r="C49">
        <f t="shared" si="0"/>
        <v>138.40000000000146</v>
      </c>
      <c r="D49" s="2">
        <v>1</v>
      </c>
    </row>
    <row r="50" spans="1:11" hidden="1" x14ac:dyDescent="0.3">
      <c r="B50">
        <v>39777.480000000003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5</v>
      </c>
      <c r="C51">
        <f t="shared" si="0"/>
        <v>15802.399999999994</v>
      </c>
      <c r="D51" s="2">
        <v>1</v>
      </c>
    </row>
    <row r="52" spans="1:11" hidden="1" x14ac:dyDescent="0.3">
      <c r="B52">
        <v>55579.88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1</v>
      </c>
      <c r="C53">
        <f t="shared" si="0"/>
        <v>0</v>
      </c>
      <c r="D53" s="2">
        <v>1</v>
      </c>
    </row>
    <row r="54" spans="1:11" hidden="1" x14ac:dyDescent="0.3">
      <c r="B54">
        <v>55579.88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2</v>
      </c>
      <c r="C55">
        <f t="shared" si="0"/>
        <v>141.76000000000204</v>
      </c>
      <c r="D55" s="2">
        <v>1</v>
      </c>
    </row>
    <row r="56" spans="1:11" hidden="1" x14ac:dyDescent="0.3">
      <c r="B56">
        <v>55721.64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1</v>
      </c>
      <c r="C57">
        <f t="shared" si="0"/>
        <v>28.319999999999709</v>
      </c>
      <c r="D57" s="2">
        <v>1</v>
      </c>
    </row>
    <row r="58" spans="1:11" hidden="1" x14ac:dyDescent="0.3">
      <c r="B58">
        <v>55749.96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0</v>
      </c>
      <c r="C59">
        <f t="shared" si="0"/>
        <v>351.52000000000407</v>
      </c>
      <c r="D59" s="2">
        <v>1</v>
      </c>
    </row>
    <row r="60" spans="1:11" hidden="1" x14ac:dyDescent="0.3">
      <c r="B60">
        <v>56101.48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2079.6800000000003</v>
      </c>
      <c r="D61" s="2">
        <v>1</v>
      </c>
    </row>
    <row r="62" spans="1:11" hidden="1" x14ac:dyDescent="0.3">
      <c r="B62">
        <v>58181.16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3</v>
      </c>
      <c r="C63">
        <f t="shared" si="0"/>
        <v>49.919999999998254</v>
      </c>
      <c r="D63" s="2">
        <v>1</v>
      </c>
    </row>
    <row r="64" spans="1:11" hidden="1" x14ac:dyDescent="0.3">
      <c r="B64">
        <v>58231.08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4</v>
      </c>
      <c r="C65">
        <f t="shared" si="0"/>
        <v>88.479999999995925</v>
      </c>
      <c r="D65" s="2">
        <v>1</v>
      </c>
    </row>
    <row r="66" spans="1:11" hidden="1" x14ac:dyDescent="0.3">
      <c r="B66">
        <v>58319.56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5</v>
      </c>
      <c r="C67">
        <f t="shared" si="0"/>
        <v>15712.800000000003</v>
      </c>
      <c r="D67" s="2">
        <v>1</v>
      </c>
    </row>
    <row r="68" spans="1:11" hidden="1" x14ac:dyDescent="0.3">
      <c r="B68">
        <v>74032.36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438.55999999999767</v>
      </c>
      <c r="D69" s="2">
        <v>1</v>
      </c>
    </row>
    <row r="70" spans="1:11" hidden="1" x14ac:dyDescent="0.3">
      <c r="B70">
        <v>74470.92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0</v>
      </c>
      <c r="C71">
        <f t="shared" si="1"/>
        <v>1082.4000000000087</v>
      </c>
      <c r="D71" s="2">
        <v>1</v>
      </c>
    </row>
    <row r="72" spans="1:11" hidden="1" x14ac:dyDescent="0.3">
      <c r="B72">
        <v>75553.320000000007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1</v>
      </c>
      <c r="C73">
        <f t="shared" si="1"/>
        <v>2931.5199999999895</v>
      </c>
      <c r="D73" s="2">
        <v>1</v>
      </c>
    </row>
    <row r="74" spans="1:11" hidden="1" x14ac:dyDescent="0.3">
      <c r="B74">
        <v>78484.84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3</v>
      </c>
      <c r="C75">
        <f t="shared" si="1"/>
        <v>46.080000000001746</v>
      </c>
      <c r="D75" s="2">
        <v>1</v>
      </c>
    </row>
    <row r="76" spans="1:11" hidden="1" x14ac:dyDescent="0.3">
      <c r="B76">
        <v>78530.92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4</v>
      </c>
      <c r="C77">
        <f t="shared" si="1"/>
        <v>31.19999999999709</v>
      </c>
      <c r="D77" s="2">
        <v>1</v>
      </c>
    </row>
    <row r="78" spans="1:11" hidden="1" x14ac:dyDescent="0.3">
      <c r="B78">
        <v>78562.12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227.20000000001164</v>
      </c>
      <c r="D79" s="2">
        <v>1</v>
      </c>
    </row>
    <row r="80" spans="1:11" hidden="1" x14ac:dyDescent="0.3">
      <c r="B80">
        <v>78789.320000000007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3</v>
      </c>
      <c r="C81">
        <f t="shared" si="1"/>
        <v>42.399999999994179</v>
      </c>
      <c r="D81" s="2">
        <v>1</v>
      </c>
    </row>
    <row r="82" spans="1:11" hidden="1" x14ac:dyDescent="0.3">
      <c r="B82">
        <v>78831.72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4</v>
      </c>
      <c r="C83">
        <f t="shared" si="1"/>
        <v>75.360000000000582</v>
      </c>
      <c r="D83" s="2">
        <v>1</v>
      </c>
    </row>
    <row r="84" spans="1:11" hidden="1" x14ac:dyDescent="0.3">
      <c r="B84">
        <v>78907.08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5</v>
      </c>
      <c r="C85">
        <f t="shared" si="1"/>
        <v>9341.7599999999948</v>
      </c>
      <c r="D85" s="2">
        <v>1</v>
      </c>
    </row>
    <row r="86" spans="1:11" hidden="1" x14ac:dyDescent="0.3">
      <c r="B86">
        <v>88248.84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1</v>
      </c>
      <c r="C87">
        <f t="shared" si="1"/>
        <v>76.160000000003492</v>
      </c>
      <c r="D87" s="2">
        <v>1</v>
      </c>
    </row>
    <row r="88" spans="1:11" hidden="1" x14ac:dyDescent="0.3">
      <c r="B88">
        <v>88325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0</v>
      </c>
      <c r="C89">
        <f t="shared" si="1"/>
        <v>485.75999999999476</v>
      </c>
      <c r="D89" s="2">
        <v>1</v>
      </c>
    </row>
    <row r="90" spans="1:11" hidden="1" x14ac:dyDescent="0.3">
      <c r="B90">
        <v>88810.76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1</v>
      </c>
      <c r="C91">
        <f t="shared" si="1"/>
        <v>1843.6800000000076</v>
      </c>
      <c r="D91" s="2">
        <v>1</v>
      </c>
    </row>
    <row r="92" spans="1:11" hidden="1" x14ac:dyDescent="0.3">
      <c r="B92">
        <v>90654.44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3</v>
      </c>
      <c r="C93">
        <f t="shared" si="1"/>
        <v>44.80000000000291</v>
      </c>
      <c r="D93" s="2">
        <v>1</v>
      </c>
    </row>
    <row r="94" spans="1:11" hidden="1" x14ac:dyDescent="0.3">
      <c r="B94">
        <v>90699.24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4</v>
      </c>
      <c r="C95">
        <f t="shared" si="1"/>
        <v>15.839999999996508</v>
      </c>
      <c r="D95" s="2">
        <v>1</v>
      </c>
    </row>
    <row r="96" spans="1:11" hidden="1" x14ac:dyDescent="0.3">
      <c r="B96">
        <v>90715.08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5</v>
      </c>
      <c r="C97">
        <f t="shared" si="1"/>
        <v>12702.240000000005</v>
      </c>
      <c r="D97" s="2">
        <v>1</v>
      </c>
    </row>
    <row r="98" spans="1:11" hidden="1" x14ac:dyDescent="0.3">
      <c r="B98">
        <v>103417.32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1</v>
      </c>
      <c r="C99">
        <f t="shared" si="1"/>
        <v>1773.4399999999878</v>
      </c>
      <c r="D99" s="2">
        <v>1</v>
      </c>
    </row>
    <row r="100" spans="1:11" hidden="1" x14ac:dyDescent="0.3">
      <c r="B100">
        <v>105190.76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3</v>
      </c>
      <c r="C101">
        <f t="shared" si="1"/>
        <v>32</v>
      </c>
      <c r="D101" s="2">
        <v>1</v>
      </c>
    </row>
    <row r="102" spans="1:11" hidden="1" x14ac:dyDescent="0.3">
      <c r="B102">
        <v>105222.76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4</v>
      </c>
      <c r="C103">
        <f t="shared" si="1"/>
        <v>7.5200000000040745</v>
      </c>
      <c r="D103" s="2">
        <v>1</v>
      </c>
    </row>
    <row r="104" spans="1:11" hidden="1" x14ac:dyDescent="0.3">
      <c r="B104">
        <v>105230.28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5</v>
      </c>
      <c r="C105">
        <f t="shared" si="1"/>
        <v>2781.9199999999983</v>
      </c>
      <c r="D105" s="2">
        <v>1</v>
      </c>
    </row>
    <row r="106" spans="1:11" hidden="1" x14ac:dyDescent="0.3">
      <c r="B106">
        <v>108012.2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1</v>
      </c>
      <c r="C107">
        <f t="shared" si="1"/>
        <v>220.63999999999942</v>
      </c>
      <c r="D107" s="2">
        <v>1</v>
      </c>
    </row>
    <row r="108" spans="1:11" hidden="1" x14ac:dyDescent="0.3">
      <c r="B108">
        <v>108232.84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0</v>
      </c>
      <c r="C109">
        <f t="shared" si="1"/>
        <v>339.83999999999651</v>
      </c>
      <c r="D109" s="2">
        <v>1</v>
      </c>
    </row>
    <row r="110" spans="1:11" hidden="1" x14ac:dyDescent="0.3">
      <c r="B110">
        <v>108572.68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1769.2800000000134</v>
      </c>
      <c r="D111" s="2">
        <v>1</v>
      </c>
    </row>
    <row r="112" spans="1:11" hidden="1" x14ac:dyDescent="0.3">
      <c r="B112">
        <v>110341.96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3</v>
      </c>
      <c r="C113">
        <f t="shared" si="1"/>
        <v>49.119999999995343</v>
      </c>
      <c r="D113" s="2">
        <v>1</v>
      </c>
    </row>
    <row r="114" spans="1:11" hidden="1" x14ac:dyDescent="0.3">
      <c r="B114">
        <v>110391.08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4</v>
      </c>
      <c r="C115">
        <f t="shared" si="1"/>
        <v>107.19999999999709</v>
      </c>
      <c r="D115" s="2">
        <v>1</v>
      </c>
    </row>
    <row r="116" spans="1:11" hidden="1" x14ac:dyDescent="0.3">
      <c r="B116">
        <v>110498.28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5</v>
      </c>
      <c r="C117">
        <f t="shared" si="1"/>
        <v>3565.1199999999953</v>
      </c>
      <c r="D117" s="2">
        <v>1</v>
      </c>
    </row>
    <row r="118" spans="1:11" hidden="1" x14ac:dyDescent="0.3">
      <c r="B118">
        <v>114063.4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1</v>
      </c>
      <c r="C119">
        <f t="shared" si="1"/>
        <v>1419.8400000000111</v>
      </c>
      <c r="D119" s="2">
        <v>1</v>
      </c>
    </row>
    <row r="120" spans="1:11" hidden="1" x14ac:dyDescent="0.3">
      <c r="B120">
        <v>115483.24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3</v>
      </c>
      <c r="C121">
        <f t="shared" si="1"/>
        <v>55.679999999993015</v>
      </c>
      <c r="D121" s="2">
        <v>1</v>
      </c>
    </row>
    <row r="122" spans="1:11" hidden="1" x14ac:dyDescent="0.3">
      <c r="B122">
        <v>115538.92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4</v>
      </c>
      <c r="C123">
        <f t="shared" si="1"/>
        <v>106.24000000000524</v>
      </c>
      <c r="D123" s="2">
        <v>1</v>
      </c>
    </row>
    <row r="124" spans="1:11" hidden="1" x14ac:dyDescent="0.3">
      <c r="B124">
        <v>115645.16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5</v>
      </c>
      <c r="C125">
        <f t="shared" si="1"/>
        <v>6648.1600000000035</v>
      </c>
      <c r="D125" s="2">
        <v>1</v>
      </c>
    </row>
    <row r="126" spans="1:11" hidden="1" x14ac:dyDescent="0.3">
      <c r="B126">
        <v>122293.32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1</v>
      </c>
      <c r="C127">
        <f t="shared" si="1"/>
        <v>1131.359999999986</v>
      </c>
      <c r="D127" s="2">
        <v>1</v>
      </c>
    </row>
    <row r="128" spans="1:11" hidden="1" x14ac:dyDescent="0.3">
      <c r="B128">
        <v>123424.68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3</v>
      </c>
      <c r="C129">
        <f t="shared" si="1"/>
        <v>34.720000000001164</v>
      </c>
      <c r="D129" s="2">
        <v>1</v>
      </c>
    </row>
    <row r="130" spans="1:11" hidden="1" x14ac:dyDescent="0.3">
      <c r="B130">
        <v>123459.4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4</v>
      </c>
      <c r="C131">
        <f t="shared" si="1"/>
        <v>17.600000000005821</v>
      </c>
      <c r="D131" s="2">
        <v>1</v>
      </c>
    </row>
    <row r="132" spans="1:11" hidden="1" x14ac:dyDescent="0.3">
      <c r="B132">
        <v>123477</v>
      </c>
      <c r="C132">
        <f t="shared" ref="C132:C174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5</v>
      </c>
      <c r="C133">
        <f t="shared" si="2"/>
        <v>3764.9600000000064</v>
      </c>
      <c r="D133" s="2">
        <v>1</v>
      </c>
    </row>
    <row r="134" spans="1:11" hidden="1" x14ac:dyDescent="0.3">
      <c r="B134">
        <v>127241.96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1</v>
      </c>
      <c r="C135">
        <f t="shared" si="2"/>
        <v>1223.5199999999895</v>
      </c>
      <c r="D135" s="2">
        <v>1</v>
      </c>
    </row>
    <row r="136" spans="1:11" hidden="1" x14ac:dyDescent="0.3">
      <c r="B136">
        <v>128465.48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3</v>
      </c>
      <c r="C137">
        <f t="shared" si="2"/>
        <v>34.720000000001164</v>
      </c>
      <c r="D137" s="2">
        <v>1</v>
      </c>
    </row>
    <row r="138" spans="1:11" hidden="1" x14ac:dyDescent="0.3">
      <c r="B138">
        <v>128500.2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4</v>
      </c>
      <c r="C139">
        <f t="shared" si="2"/>
        <v>8.6399999999994179</v>
      </c>
      <c r="D139" s="2">
        <v>1</v>
      </c>
    </row>
    <row r="140" spans="1:11" hidden="1" x14ac:dyDescent="0.3">
      <c r="B140">
        <v>128508.84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5</v>
      </c>
      <c r="C141">
        <f t="shared" si="2"/>
        <v>1818.0800000000017</v>
      </c>
      <c r="D141" s="2">
        <v>1</v>
      </c>
    </row>
    <row r="142" spans="1:11" hidden="1" x14ac:dyDescent="0.3">
      <c r="B142">
        <v>130326.92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1</v>
      </c>
      <c r="C143">
        <f t="shared" si="2"/>
        <v>759.19999999999709</v>
      </c>
      <c r="D143" s="2">
        <v>1</v>
      </c>
    </row>
    <row r="144" spans="1:11" hidden="1" x14ac:dyDescent="0.3">
      <c r="B144">
        <v>131086.12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3</v>
      </c>
      <c r="C145">
        <f t="shared" si="2"/>
        <v>35.040000000008149</v>
      </c>
      <c r="D145" s="2">
        <v>1</v>
      </c>
    </row>
    <row r="146" spans="1:11" hidden="1" x14ac:dyDescent="0.3">
      <c r="B146">
        <v>131121.16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4</v>
      </c>
      <c r="C147">
        <f t="shared" si="2"/>
        <v>8.9599999999918509</v>
      </c>
      <c r="D147" s="2">
        <v>1</v>
      </c>
    </row>
    <row r="148" spans="1:11" hidden="1" x14ac:dyDescent="0.3">
      <c r="B148">
        <v>131130.12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5</v>
      </c>
      <c r="C149">
        <f t="shared" si="2"/>
        <v>2606.2399999999907</v>
      </c>
      <c r="D149" s="2">
        <v>1</v>
      </c>
    </row>
    <row r="150" spans="1:11" hidden="1" x14ac:dyDescent="0.3">
      <c r="B150">
        <v>133736.35999999999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1</v>
      </c>
      <c r="C151">
        <f t="shared" si="2"/>
        <v>567.84000000002561</v>
      </c>
      <c r="D151" s="2">
        <v>1</v>
      </c>
    </row>
    <row r="152" spans="1:11" hidden="1" x14ac:dyDescent="0.3">
      <c r="B152">
        <v>134304.20000000001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3</v>
      </c>
      <c r="C153">
        <f t="shared" si="2"/>
        <v>44.159999999974389</v>
      </c>
      <c r="D153" s="2">
        <v>1</v>
      </c>
    </row>
    <row r="154" spans="1:11" hidden="1" x14ac:dyDescent="0.3">
      <c r="B154">
        <v>134348.35999999999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4</v>
      </c>
      <c r="C155">
        <f t="shared" si="2"/>
        <v>12.480000000010477</v>
      </c>
      <c r="D155" s="2">
        <v>1</v>
      </c>
    </row>
    <row r="156" spans="1:11" hidden="1" x14ac:dyDescent="0.3">
      <c r="B156">
        <v>134360.84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5</v>
      </c>
      <c r="C157">
        <f t="shared" si="2"/>
        <v>1460.4800000000105</v>
      </c>
      <c r="D157" s="2">
        <v>1</v>
      </c>
    </row>
    <row r="158" spans="1:11" hidden="1" x14ac:dyDescent="0.3">
      <c r="B158">
        <v>135821.32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1</v>
      </c>
      <c r="C159">
        <f t="shared" si="2"/>
        <v>1280.320000000007</v>
      </c>
      <c r="D159" s="2">
        <v>1</v>
      </c>
    </row>
    <row r="160" spans="1:11" hidden="1" x14ac:dyDescent="0.3">
      <c r="B160">
        <v>137101.64000000001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0</v>
      </c>
      <c r="C161">
        <f t="shared" si="2"/>
        <v>120.63999999998487</v>
      </c>
      <c r="D161" s="2">
        <v>1</v>
      </c>
    </row>
    <row r="162" spans="1:11" hidden="1" x14ac:dyDescent="0.3">
      <c r="B162">
        <v>137222.28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1</v>
      </c>
      <c r="C163">
        <f t="shared" si="2"/>
        <v>1147.2000000000116</v>
      </c>
      <c r="D163" s="2">
        <v>1</v>
      </c>
    </row>
    <row r="164" spans="1:11" hidden="1" x14ac:dyDescent="0.3">
      <c r="B164">
        <v>138369.48000000001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0</v>
      </c>
      <c r="C165">
        <f t="shared" si="2"/>
        <v>143.35999999998603</v>
      </c>
      <c r="D165" s="2">
        <v>1</v>
      </c>
    </row>
    <row r="166" spans="1:11" hidden="1" x14ac:dyDescent="0.3">
      <c r="B166">
        <v>138512.84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1</v>
      </c>
      <c r="C167">
        <f t="shared" si="2"/>
        <v>1847.5199999999895</v>
      </c>
      <c r="D167" s="2">
        <v>1</v>
      </c>
    </row>
    <row r="168" spans="1:11" hidden="1" x14ac:dyDescent="0.3">
      <c r="B168">
        <v>140360.35999999999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3</v>
      </c>
      <c r="C169">
        <f t="shared" si="2"/>
        <v>39.680000000022119</v>
      </c>
      <c r="D169" s="2">
        <v>1</v>
      </c>
    </row>
    <row r="170" spans="1:11" hidden="1" x14ac:dyDescent="0.3">
      <c r="B170">
        <v>140400.04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4</v>
      </c>
      <c r="C171">
        <f t="shared" si="2"/>
        <v>31.35999999998603</v>
      </c>
      <c r="D171" s="2">
        <v>1</v>
      </c>
    </row>
    <row r="172" spans="1:11" hidden="1" x14ac:dyDescent="0.3">
      <c r="B172">
        <v>140431.4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5</v>
      </c>
      <c r="C173">
        <f t="shared" si="2"/>
        <v>10761.260000000009</v>
      </c>
      <c r="D173" s="2">
        <v>1</v>
      </c>
    </row>
    <row r="174" spans="1:11" hidden="1" x14ac:dyDescent="0.3">
      <c r="B174">
        <v>151192.66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hidden="1" x14ac:dyDescent="0.3">
      <c r="D175" s="2"/>
    </row>
    <row r="176" spans="1:11" hidden="1" x14ac:dyDescent="0.3">
      <c r="D176" s="2"/>
    </row>
    <row r="177" spans="1:7" hidden="1" x14ac:dyDescent="0.3">
      <c r="D177" s="2"/>
    </row>
    <row r="178" spans="1:7" hidden="1" x14ac:dyDescent="0.3">
      <c r="D178" s="2"/>
    </row>
    <row r="183" spans="1:7" x14ac:dyDescent="0.3">
      <c r="A183" t="s">
        <v>1</v>
      </c>
      <c r="C183">
        <v>819.38</v>
      </c>
      <c r="D183">
        <f>COUNT(C183:C210)</f>
        <v>28</v>
      </c>
      <c r="E183">
        <f>AVERAGE(C183:C210)</f>
        <v>970.1607142857157</v>
      </c>
      <c r="F183">
        <f>STDEV(C183:C210)</f>
        <v>771.67063763762587</v>
      </c>
      <c r="G183">
        <f>F183/SQRT(D183)</f>
        <v>145.83204294569981</v>
      </c>
    </row>
    <row r="184" spans="1:7" x14ac:dyDescent="0.3">
      <c r="A184" t="s">
        <v>1</v>
      </c>
      <c r="C184">
        <v>296.47999999999956</v>
      </c>
    </row>
    <row r="185" spans="1:7" x14ac:dyDescent="0.3">
      <c r="A185" t="s">
        <v>1</v>
      </c>
      <c r="C185">
        <v>971.36000000000058</v>
      </c>
    </row>
    <row r="186" spans="1:7" x14ac:dyDescent="0.3">
      <c r="A186" t="s">
        <v>1</v>
      </c>
      <c r="C186">
        <v>1565.760000000002</v>
      </c>
    </row>
    <row r="187" spans="1:7" x14ac:dyDescent="0.3">
      <c r="A187" t="s">
        <v>1</v>
      </c>
      <c r="C187">
        <v>112.64000000000306</v>
      </c>
    </row>
    <row r="188" spans="1:7" x14ac:dyDescent="0.3">
      <c r="A188" t="s">
        <v>1</v>
      </c>
      <c r="C188">
        <v>20</v>
      </c>
    </row>
    <row r="189" spans="1:7" x14ac:dyDescent="0.3">
      <c r="A189" t="s">
        <v>1</v>
      </c>
      <c r="C189">
        <v>1214.4000000000015</v>
      </c>
    </row>
    <row r="190" spans="1:7" x14ac:dyDescent="0.3">
      <c r="A190" t="s">
        <v>1</v>
      </c>
      <c r="C190">
        <v>44.80000000000291</v>
      </c>
    </row>
    <row r="191" spans="1:7" x14ac:dyDescent="0.3">
      <c r="A191" t="s">
        <v>1</v>
      </c>
      <c r="C191">
        <v>1354.4000000000015</v>
      </c>
    </row>
    <row r="192" spans="1:7" x14ac:dyDescent="0.3">
      <c r="A192" t="s">
        <v>1</v>
      </c>
      <c r="C192">
        <v>0</v>
      </c>
    </row>
    <row r="193" spans="1:3" x14ac:dyDescent="0.3">
      <c r="A193" t="s">
        <v>1</v>
      </c>
      <c r="C193">
        <v>28.319999999999709</v>
      </c>
    </row>
    <row r="194" spans="1:3" x14ac:dyDescent="0.3">
      <c r="A194" t="s">
        <v>1</v>
      </c>
      <c r="C194">
        <v>2079.6800000000003</v>
      </c>
    </row>
    <row r="195" spans="1:3" x14ac:dyDescent="0.3">
      <c r="A195" t="s">
        <v>1</v>
      </c>
      <c r="C195">
        <v>438.55999999999767</v>
      </c>
    </row>
    <row r="196" spans="1:3" x14ac:dyDescent="0.3">
      <c r="A196" t="s">
        <v>1</v>
      </c>
      <c r="C196">
        <v>2931.5199999999895</v>
      </c>
    </row>
    <row r="197" spans="1:3" x14ac:dyDescent="0.3">
      <c r="A197" t="s">
        <v>1</v>
      </c>
      <c r="C197">
        <v>227.20000000001164</v>
      </c>
    </row>
    <row r="198" spans="1:3" x14ac:dyDescent="0.3">
      <c r="A198" t="s">
        <v>1</v>
      </c>
      <c r="C198">
        <v>76.160000000003492</v>
      </c>
    </row>
    <row r="199" spans="1:3" x14ac:dyDescent="0.3">
      <c r="A199" t="s">
        <v>1</v>
      </c>
      <c r="C199">
        <v>1843.6800000000076</v>
      </c>
    </row>
    <row r="200" spans="1:3" x14ac:dyDescent="0.3">
      <c r="A200" t="s">
        <v>1</v>
      </c>
      <c r="C200">
        <v>1773.4399999999878</v>
      </c>
    </row>
    <row r="201" spans="1:3" x14ac:dyDescent="0.3">
      <c r="A201" t="s">
        <v>1</v>
      </c>
      <c r="C201">
        <v>220.63999999999942</v>
      </c>
    </row>
    <row r="202" spans="1:3" x14ac:dyDescent="0.3">
      <c r="A202" t="s">
        <v>1</v>
      </c>
      <c r="C202">
        <v>1769.2800000000134</v>
      </c>
    </row>
    <row r="203" spans="1:3" x14ac:dyDescent="0.3">
      <c r="A203" t="s">
        <v>1</v>
      </c>
      <c r="C203">
        <v>1419.8400000000111</v>
      </c>
    </row>
    <row r="204" spans="1:3" x14ac:dyDescent="0.3">
      <c r="A204" t="s">
        <v>1</v>
      </c>
      <c r="C204">
        <v>1131.359999999986</v>
      </c>
    </row>
    <row r="205" spans="1:3" x14ac:dyDescent="0.3">
      <c r="A205" t="s">
        <v>1</v>
      </c>
      <c r="C205">
        <v>1223.5199999999895</v>
      </c>
    </row>
    <row r="206" spans="1:3" x14ac:dyDescent="0.3">
      <c r="A206" t="s">
        <v>1</v>
      </c>
      <c r="C206">
        <v>759.19999999999709</v>
      </c>
    </row>
    <row r="207" spans="1:3" x14ac:dyDescent="0.3">
      <c r="A207" t="s">
        <v>1</v>
      </c>
      <c r="C207">
        <v>567.84000000002561</v>
      </c>
    </row>
    <row r="208" spans="1:3" x14ac:dyDescent="0.3">
      <c r="A208" t="s">
        <v>1</v>
      </c>
      <c r="C208">
        <v>1280.320000000007</v>
      </c>
    </row>
    <row r="209" spans="1:7" x14ac:dyDescent="0.3">
      <c r="A209" t="s">
        <v>1</v>
      </c>
      <c r="C209">
        <v>1147.2000000000116</v>
      </c>
    </row>
    <row r="210" spans="1:7" x14ac:dyDescent="0.3">
      <c r="A210" t="s">
        <v>1</v>
      </c>
      <c r="C210">
        <v>1847.5199999999895</v>
      </c>
    </row>
    <row r="211" spans="1:7" x14ac:dyDescent="0.3">
      <c r="A211" t="s">
        <v>3</v>
      </c>
      <c r="C211">
        <v>60.32000000000005</v>
      </c>
      <c r="D211">
        <f>COUNT(C211:C226)</f>
        <v>16</v>
      </c>
      <c r="E211">
        <f>AVERAGE(C211:C226)</f>
        <v>45.979999999999357</v>
      </c>
      <c r="F211">
        <f>STDEV(C211:C226)</f>
        <v>9.1803151725105749</v>
      </c>
      <c r="G211">
        <f>F211/SQRT(D211)</f>
        <v>2.2950787931276437</v>
      </c>
    </row>
    <row r="212" spans="1:7" x14ac:dyDescent="0.3">
      <c r="A212" t="s">
        <v>3</v>
      </c>
      <c r="C212">
        <v>59.040000000000873</v>
      </c>
    </row>
    <row r="213" spans="1:7" x14ac:dyDescent="0.3">
      <c r="A213" t="s">
        <v>3</v>
      </c>
      <c r="C213">
        <v>51.359999999996944</v>
      </c>
    </row>
    <row r="214" spans="1:7" x14ac:dyDescent="0.3">
      <c r="A214" t="s">
        <v>3</v>
      </c>
      <c r="C214">
        <v>56.639999999999418</v>
      </c>
    </row>
    <row r="215" spans="1:7" x14ac:dyDescent="0.3">
      <c r="A215" t="s">
        <v>3</v>
      </c>
      <c r="C215">
        <v>49.919999999998254</v>
      </c>
    </row>
    <row r="216" spans="1:7" x14ac:dyDescent="0.3">
      <c r="A216" t="s">
        <v>3</v>
      </c>
      <c r="C216">
        <v>46.080000000001746</v>
      </c>
    </row>
    <row r="217" spans="1:7" x14ac:dyDescent="0.3">
      <c r="A217" t="s">
        <v>3</v>
      </c>
      <c r="C217">
        <v>42.399999999994179</v>
      </c>
    </row>
    <row r="218" spans="1:7" x14ac:dyDescent="0.3">
      <c r="A218" t="s">
        <v>3</v>
      </c>
      <c r="C218">
        <v>44.80000000000291</v>
      </c>
    </row>
    <row r="219" spans="1:7" x14ac:dyDescent="0.3">
      <c r="A219" t="s">
        <v>3</v>
      </c>
      <c r="C219">
        <v>32</v>
      </c>
    </row>
    <row r="220" spans="1:7" x14ac:dyDescent="0.3">
      <c r="A220" t="s">
        <v>3</v>
      </c>
      <c r="C220">
        <v>49.119999999995343</v>
      </c>
    </row>
    <row r="221" spans="1:7" x14ac:dyDescent="0.3">
      <c r="A221" t="s">
        <v>3</v>
      </c>
      <c r="C221">
        <v>55.679999999993015</v>
      </c>
    </row>
    <row r="222" spans="1:7" x14ac:dyDescent="0.3">
      <c r="A222" t="s">
        <v>3</v>
      </c>
      <c r="C222">
        <v>34.720000000001164</v>
      </c>
    </row>
    <row r="223" spans="1:7" x14ac:dyDescent="0.3">
      <c r="A223" t="s">
        <v>3</v>
      </c>
      <c r="C223">
        <v>34.720000000001164</v>
      </c>
    </row>
    <row r="224" spans="1:7" x14ac:dyDescent="0.3">
      <c r="A224" t="s">
        <v>3</v>
      </c>
      <c r="C224">
        <v>35.040000000008149</v>
      </c>
    </row>
    <row r="225" spans="1:7" x14ac:dyDescent="0.3">
      <c r="A225" t="s">
        <v>3</v>
      </c>
      <c r="C225">
        <v>44.159999999974389</v>
      </c>
    </row>
    <row r="226" spans="1:7" x14ac:dyDescent="0.3">
      <c r="A226" t="s">
        <v>3</v>
      </c>
      <c r="C226">
        <v>39.680000000022119</v>
      </c>
    </row>
    <row r="227" spans="1:7" x14ac:dyDescent="0.3">
      <c r="A227" t="s">
        <v>4</v>
      </c>
      <c r="C227">
        <v>64</v>
      </c>
      <c r="D227">
        <f>COUNT(C227:C242)</f>
        <v>16</v>
      </c>
      <c r="E227">
        <f>AVERAGE(C227:C242)</f>
        <v>59.119999999999436</v>
      </c>
      <c r="F227">
        <f>STDEV(C227:C242)</f>
        <v>48.24948497134465</v>
      </c>
      <c r="G227">
        <f>F227/SQRT(D227)</f>
        <v>12.062371242836162</v>
      </c>
    </row>
    <row r="228" spans="1:7" x14ac:dyDescent="0.3">
      <c r="A228" t="s">
        <v>4</v>
      </c>
      <c r="C228">
        <v>142.39999999999782</v>
      </c>
    </row>
    <row r="229" spans="1:7" x14ac:dyDescent="0.3">
      <c r="A229" t="s">
        <v>4</v>
      </c>
      <c r="C229">
        <v>90.240000000001601</v>
      </c>
    </row>
    <row r="230" spans="1:7" x14ac:dyDescent="0.3">
      <c r="A230" t="s">
        <v>4</v>
      </c>
      <c r="C230">
        <v>138.40000000000146</v>
      </c>
    </row>
    <row r="231" spans="1:7" x14ac:dyDescent="0.3">
      <c r="A231" t="s">
        <v>4</v>
      </c>
      <c r="C231">
        <v>88.479999999995925</v>
      </c>
    </row>
    <row r="232" spans="1:7" x14ac:dyDescent="0.3">
      <c r="A232" t="s">
        <v>4</v>
      </c>
      <c r="C232">
        <v>31.19999999999709</v>
      </c>
    </row>
    <row r="233" spans="1:7" x14ac:dyDescent="0.3">
      <c r="A233" t="s">
        <v>4</v>
      </c>
      <c r="C233">
        <v>75.360000000000582</v>
      </c>
    </row>
    <row r="234" spans="1:7" x14ac:dyDescent="0.3">
      <c r="A234" t="s">
        <v>4</v>
      </c>
      <c r="C234">
        <v>15.839999999996508</v>
      </c>
    </row>
    <row r="235" spans="1:7" x14ac:dyDescent="0.3">
      <c r="A235" t="s">
        <v>4</v>
      </c>
      <c r="C235">
        <v>7.5200000000040745</v>
      </c>
    </row>
    <row r="236" spans="1:7" x14ac:dyDescent="0.3">
      <c r="A236" t="s">
        <v>4</v>
      </c>
      <c r="C236">
        <v>107.19999999999709</v>
      </c>
    </row>
    <row r="237" spans="1:7" x14ac:dyDescent="0.3">
      <c r="A237" t="s">
        <v>4</v>
      </c>
      <c r="C237">
        <v>106.24000000000524</v>
      </c>
    </row>
    <row r="238" spans="1:7" x14ac:dyDescent="0.3">
      <c r="A238" t="s">
        <v>4</v>
      </c>
      <c r="C238">
        <v>17.600000000005821</v>
      </c>
    </row>
    <row r="239" spans="1:7" x14ac:dyDescent="0.3">
      <c r="A239" t="s">
        <v>4</v>
      </c>
      <c r="C239">
        <v>8.6399999999994179</v>
      </c>
    </row>
    <row r="240" spans="1:7" x14ac:dyDescent="0.3">
      <c r="A240" t="s">
        <v>4</v>
      </c>
      <c r="C240">
        <v>8.9599999999918509</v>
      </c>
    </row>
    <row r="241" spans="1:7" x14ac:dyDescent="0.3">
      <c r="A241" t="s">
        <v>4</v>
      </c>
      <c r="C241">
        <v>12.480000000010477</v>
      </c>
    </row>
    <row r="242" spans="1:7" x14ac:dyDescent="0.3">
      <c r="A242" t="s">
        <v>4</v>
      </c>
      <c r="C242">
        <v>31.35999999998603</v>
      </c>
    </row>
    <row r="243" spans="1:7" x14ac:dyDescent="0.3">
      <c r="A243" t="s">
        <v>5</v>
      </c>
      <c r="C243">
        <v>13602.72</v>
      </c>
      <c r="D243">
        <f>COUNT(C243:C257)</f>
        <v>15</v>
      </c>
      <c r="E243">
        <f>AVERAGE(C243:C257)</f>
        <v>7875.2320000000009</v>
      </c>
      <c r="F243">
        <f>STDEV(C243:C257)</f>
        <v>5189.6614748379425</v>
      </c>
      <c r="G243">
        <f>F243/SQRT(D243)</f>
        <v>1339.9648309667714</v>
      </c>
    </row>
    <row r="244" spans="1:7" x14ac:dyDescent="0.3">
      <c r="A244" t="s">
        <v>5</v>
      </c>
      <c r="C244">
        <v>11612.8</v>
      </c>
    </row>
    <row r="245" spans="1:7" x14ac:dyDescent="0.3">
      <c r="A245" t="s">
        <v>5</v>
      </c>
      <c r="C245">
        <v>5947.5399999999972</v>
      </c>
    </row>
    <row r="246" spans="1:7" x14ac:dyDescent="0.3">
      <c r="A246" t="s">
        <v>5</v>
      </c>
      <c r="C246">
        <v>15802.399999999994</v>
      </c>
    </row>
    <row r="247" spans="1:7" x14ac:dyDescent="0.3">
      <c r="A247" t="s">
        <v>5</v>
      </c>
      <c r="C247">
        <v>15712.800000000003</v>
      </c>
    </row>
    <row r="248" spans="1:7" x14ac:dyDescent="0.3">
      <c r="A248" t="s">
        <v>5</v>
      </c>
      <c r="C248">
        <v>9341.7599999999948</v>
      </c>
    </row>
    <row r="249" spans="1:7" x14ac:dyDescent="0.3">
      <c r="A249" t="s">
        <v>5</v>
      </c>
      <c r="C249">
        <v>12702.240000000005</v>
      </c>
    </row>
    <row r="250" spans="1:7" x14ac:dyDescent="0.3">
      <c r="A250" t="s">
        <v>5</v>
      </c>
      <c r="C250">
        <v>2781.9199999999983</v>
      </c>
    </row>
    <row r="251" spans="1:7" x14ac:dyDescent="0.3">
      <c r="A251" t="s">
        <v>5</v>
      </c>
      <c r="C251">
        <v>3565.1199999999953</v>
      </c>
    </row>
    <row r="252" spans="1:7" x14ac:dyDescent="0.3">
      <c r="A252" t="s">
        <v>5</v>
      </c>
      <c r="C252">
        <v>6648.1600000000035</v>
      </c>
    </row>
    <row r="253" spans="1:7" x14ac:dyDescent="0.3">
      <c r="A253" t="s">
        <v>5</v>
      </c>
      <c r="C253">
        <v>3764.9600000000064</v>
      </c>
    </row>
    <row r="254" spans="1:7" x14ac:dyDescent="0.3">
      <c r="A254" t="s">
        <v>5</v>
      </c>
      <c r="C254">
        <v>1818.0800000000017</v>
      </c>
    </row>
    <row r="255" spans="1:7" x14ac:dyDescent="0.3">
      <c r="A255" t="s">
        <v>5</v>
      </c>
      <c r="C255">
        <v>2606.2399999999907</v>
      </c>
    </row>
    <row r="256" spans="1:7" x14ac:dyDescent="0.3">
      <c r="A256" t="s">
        <v>5</v>
      </c>
      <c r="C256">
        <v>1460.4800000000105</v>
      </c>
    </row>
    <row r="257" spans="1:11" x14ac:dyDescent="0.3">
      <c r="A257" t="s">
        <v>5</v>
      </c>
      <c r="C257">
        <v>10761.260000000009</v>
      </c>
    </row>
    <row r="258" spans="1:11" x14ac:dyDescent="0.3">
      <c r="A258" t="s">
        <v>2</v>
      </c>
      <c r="C258">
        <v>107.03999999999724</v>
      </c>
      <c r="D258">
        <f>COUNT(C258:C259)</f>
        <v>2</v>
      </c>
      <c r="E258">
        <f>AVERAGE(C258:C259)</f>
        <v>124.39999999999964</v>
      </c>
      <c r="F258">
        <f>STDEV(C258:C259)</f>
        <v>24.550747442800336</v>
      </c>
      <c r="G258">
        <f>F258/SQRT(D258)</f>
        <v>17.360000000002408</v>
      </c>
    </row>
    <row r="259" spans="1:11" x14ac:dyDescent="0.3">
      <c r="A259" t="s">
        <v>2</v>
      </c>
      <c r="C259">
        <v>141.76000000000204</v>
      </c>
    </row>
    <row r="260" spans="1:11" x14ac:dyDescent="0.3">
      <c r="A260" t="s">
        <v>0</v>
      </c>
      <c r="C260">
        <v>463.68000000000029</v>
      </c>
      <c r="D260">
        <f>COUNT(C260:C269)</f>
        <v>10</v>
      </c>
      <c r="E260">
        <f>AVERAGE(C260:C269)</f>
        <v>396.9279999999975</v>
      </c>
      <c r="F260">
        <f>STDEV(C260:C269)</f>
        <v>283.15271720791458</v>
      </c>
      <c r="G260">
        <f>F260/SQRT(D260)</f>
        <v>89.540751204256281</v>
      </c>
    </row>
    <row r="261" spans="1:11" x14ac:dyDescent="0.3">
      <c r="A261" t="s">
        <v>0</v>
      </c>
      <c r="C261">
        <v>191.99999999999818</v>
      </c>
    </row>
    <row r="262" spans="1:11" x14ac:dyDescent="0.3">
      <c r="A262" t="s">
        <v>0</v>
      </c>
      <c r="C262">
        <v>234.72000000000116</v>
      </c>
    </row>
    <row r="263" spans="1:11" x14ac:dyDescent="0.3">
      <c r="A263" t="s">
        <v>0</v>
      </c>
      <c r="C263">
        <v>555.36000000000058</v>
      </c>
    </row>
    <row r="264" spans="1:11" x14ac:dyDescent="0.3">
      <c r="A264" t="s">
        <v>0</v>
      </c>
      <c r="C264">
        <v>351.52000000000407</v>
      </c>
    </row>
    <row r="265" spans="1:11" x14ac:dyDescent="0.3">
      <c r="A265" t="s">
        <v>0</v>
      </c>
      <c r="C265">
        <v>1082.4000000000087</v>
      </c>
    </row>
    <row r="266" spans="1:11" x14ac:dyDescent="0.3">
      <c r="A266" t="s">
        <v>0</v>
      </c>
      <c r="C266">
        <v>485.75999999999476</v>
      </c>
    </row>
    <row r="267" spans="1:11" x14ac:dyDescent="0.3">
      <c r="A267" t="s">
        <v>0</v>
      </c>
      <c r="C267">
        <v>339.83999999999651</v>
      </c>
    </row>
    <row r="268" spans="1:11" x14ac:dyDescent="0.3">
      <c r="A268" t="s">
        <v>0</v>
      </c>
      <c r="C268">
        <v>120.63999999998487</v>
      </c>
    </row>
    <row r="269" spans="1:11" x14ac:dyDescent="0.3">
      <c r="A269" t="s">
        <v>0</v>
      </c>
      <c r="C269">
        <v>143.35999999998603</v>
      </c>
    </row>
    <row r="271" spans="1:11" x14ac:dyDescent="0.3">
      <c r="K271" t="s">
        <v>6</v>
      </c>
    </row>
    <row r="272" spans="1:11" x14ac:dyDescent="0.3">
      <c r="E272" t="s">
        <v>29</v>
      </c>
      <c r="F272" t="s">
        <v>7</v>
      </c>
      <c r="G272">
        <v>28</v>
      </c>
      <c r="H272">
        <v>970.1607142857157</v>
      </c>
      <c r="I272">
        <v>771.67063763762587</v>
      </c>
      <c r="J272">
        <v>145.83204294569981</v>
      </c>
      <c r="K272">
        <f>G272*H272</f>
        <v>27164.50000000004</v>
      </c>
    </row>
    <row r="273" spans="5:11" x14ac:dyDescent="0.3">
      <c r="E273" t="s">
        <v>29</v>
      </c>
      <c r="F273" t="s">
        <v>8</v>
      </c>
      <c r="G273">
        <v>16</v>
      </c>
      <c r="H273">
        <v>45.979999999999357</v>
      </c>
      <c r="I273">
        <v>9.1803151725105749</v>
      </c>
      <c r="J273">
        <v>2.2950787931276437</v>
      </c>
      <c r="K273">
        <f t="shared" ref="K273:K277" si="3">G273*H273</f>
        <v>735.67999999998972</v>
      </c>
    </row>
    <row r="274" spans="5:11" x14ac:dyDescent="0.3">
      <c r="E274" t="s">
        <v>29</v>
      </c>
      <c r="F274" t="s">
        <v>9</v>
      </c>
      <c r="G274">
        <v>16</v>
      </c>
      <c r="H274">
        <v>59.119999999999436</v>
      </c>
      <c r="I274">
        <v>48.24948497134465</v>
      </c>
      <c r="J274">
        <v>12.062371242836162</v>
      </c>
      <c r="K274">
        <f t="shared" si="3"/>
        <v>945.91999999999098</v>
      </c>
    </row>
    <row r="275" spans="5:11" x14ac:dyDescent="0.3">
      <c r="E275" t="s">
        <v>29</v>
      </c>
      <c r="F275" t="s">
        <v>10</v>
      </c>
      <c r="G275">
        <v>15</v>
      </c>
      <c r="H275">
        <v>7875.2320000000009</v>
      </c>
      <c r="I275">
        <v>5189.6614748379425</v>
      </c>
      <c r="J275">
        <v>1339.9648309667714</v>
      </c>
      <c r="K275">
        <f t="shared" si="3"/>
        <v>118128.48000000001</v>
      </c>
    </row>
    <row r="276" spans="5:11" x14ac:dyDescent="0.3">
      <c r="E276" t="s">
        <v>29</v>
      </c>
      <c r="F276" t="s">
        <v>11</v>
      </c>
      <c r="G276">
        <v>2</v>
      </c>
      <c r="H276">
        <v>124.39999999999964</v>
      </c>
      <c r="I276">
        <v>24.550747442800336</v>
      </c>
      <c r="J276">
        <v>17.360000000002408</v>
      </c>
      <c r="K276">
        <f t="shared" si="3"/>
        <v>248.79999999999927</v>
      </c>
    </row>
    <row r="277" spans="5:11" x14ac:dyDescent="0.3">
      <c r="E277" t="s">
        <v>29</v>
      </c>
      <c r="F277" t="s">
        <v>12</v>
      </c>
      <c r="G277">
        <v>10</v>
      </c>
      <c r="H277">
        <v>396.9279999999975</v>
      </c>
      <c r="I277">
        <v>283.15271720791458</v>
      </c>
      <c r="J277">
        <v>89.540751204256281</v>
      </c>
      <c r="K277">
        <f t="shared" si="3"/>
        <v>3969.2799999999752</v>
      </c>
    </row>
    <row r="278" spans="5:11" x14ac:dyDescent="0.3">
      <c r="K278">
        <f>SUM(K272:K277)</f>
        <v>151192.65999999997</v>
      </c>
    </row>
  </sheetData>
  <autoFilter ref="D1:D178">
    <filterColumn colId="0">
      <filters>
        <filter val="1"/>
      </filters>
    </filterColumn>
  </autoFilter>
  <sortState ref="A183:C269">
    <sortCondition ref="A18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80"/>
  <sheetViews>
    <sheetView topLeftCell="A261" workbookViewId="0">
      <selection activeCell="E274" sqref="E274:K279"/>
    </sheetView>
  </sheetViews>
  <sheetFormatPr defaultRowHeight="14.4" x14ac:dyDescent="0.3"/>
  <cols>
    <col min="1" max="1" width="16" customWidth="1"/>
    <col min="2" max="2" width="2.6640625" customWidth="1"/>
    <col min="3" max="3" width="10.6640625" bestFit="1" customWidth="1"/>
    <col min="4" max="5" width="9.21875" bestFit="1" customWidth="1"/>
    <col min="9" max="9" width="8.5546875" bestFit="1" customWidth="1"/>
  </cols>
  <sheetData>
    <row r="1" spans="1:11" x14ac:dyDescent="0.3">
      <c r="A1" t="s">
        <v>0</v>
      </c>
      <c r="C1">
        <f>B2</f>
        <v>316.32</v>
      </c>
      <c r="D1" s="2">
        <v>1</v>
      </c>
    </row>
    <row r="2" spans="1:11" hidden="1" x14ac:dyDescent="0.3">
      <c r="B2">
        <v>316.32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355.52000000000004</v>
      </c>
      <c r="D3" s="2">
        <v>1</v>
      </c>
    </row>
    <row r="4" spans="1:11" hidden="1" x14ac:dyDescent="0.3">
      <c r="B4">
        <v>671.84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2</v>
      </c>
      <c r="C5">
        <f t="shared" si="0"/>
        <v>67.039999999999964</v>
      </c>
      <c r="D5" s="2">
        <v>1</v>
      </c>
    </row>
    <row r="6" spans="1:11" hidden="1" x14ac:dyDescent="0.3">
      <c r="B6">
        <v>738.88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48.480000000000018</v>
      </c>
      <c r="D7" s="2">
        <v>1</v>
      </c>
    </row>
    <row r="8" spans="1:11" hidden="1" x14ac:dyDescent="0.3">
      <c r="B8">
        <v>787.36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2</v>
      </c>
      <c r="C9">
        <f t="shared" si="0"/>
        <v>1223.6799999999998</v>
      </c>
      <c r="D9" s="2">
        <v>1</v>
      </c>
    </row>
    <row r="10" spans="1:11" hidden="1" x14ac:dyDescent="0.3">
      <c r="B10">
        <v>2011.04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766.07999999999993</v>
      </c>
      <c r="D11" s="2">
        <v>1</v>
      </c>
    </row>
    <row r="12" spans="1:11" hidden="1" x14ac:dyDescent="0.3">
      <c r="B12">
        <v>2777.12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0</v>
      </c>
      <c r="C13">
        <f t="shared" si="0"/>
        <v>375.52</v>
      </c>
      <c r="D13" s="2">
        <v>1</v>
      </c>
    </row>
    <row r="14" spans="1:11" hidden="1" x14ac:dyDescent="0.3">
      <c r="B14">
        <v>3152.64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381.2800000000002</v>
      </c>
      <c r="D15" s="2">
        <v>1</v>
      </c>
    </row>
    <row r="16" spans="1:11" hidden="1" x14ac:dyDescent="0.3">
      <c r="B16">
        <v>3533.92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468.48</v>
      </c>
      <c r="D17" s="2">
        <v>1</v>
      </c>
    </row>
    <row r="18" spans="1:11" hidden="1" x14ac:dyDescent="0.3">
      <c r="B18">
        <v>4002.4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1</v>
      </c>
      <c r="C19">
        <f t="shared" si="0"/>
        <v>944.63999999999987</v>
      </c>
      <c r="D19" s="2">
        <v>1</v>
      </c>
    </row>
    <row r="20" spans="1:11" hidden="1" x14ac:dyDescent="0.3">
      <c r="B20">
        <v>4947.04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3</v>
      </c>
      <c r="C21">
        <f t="shared" si="0"/>
        <v>66.239999999999782</v>
      </c>
      <c r="D21" s="2">
        <v>1</v>
      </c>
    </row>
    <row r="22" spans="1:11" hidden="1" x14ac:dyDescent="0.3">
      <c r="B22">
        <v>5013.28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4</v>
      </c>
      <c r="C23">
        <f t="shared" si="0"/>
        <v>50.240000000000691</v>
      </c>
      <c r="D23" s="2">
        <v>1</v>
      </c>
    </row>
    <row r="24" spans="1:11" hidden="1" x14ac:dyDescent="0.3">
      <c r="B24">
        <v>5063.5200000000004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5</v>
      </c>
      <c r="C25">
        <f t="shared" si="0"/>
        <v>5580.5399999999991</v>
      </c>
      <c r="D25" s="2">
        <v>1</v>
      </c>
    </row>
    <row r="26" spans="1:11" hidden="1" x14ac:dyDescent="0.3">
      <c r="B26">
        <v>10644.06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47.040000000000873</v>
      </c>
      <c r="D27" s="2">
        <v>1</v>
      </c>
    </row>
    <row r="28" spans="1:11" hidden="1" x14ac:dyDescent="0.3">
      <c r="B28">
        <v>10691.1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0</v>
      </c>
      <c r="C29">
        <f t="shared" si="0"/>
        <v>106.55999999999949</v>
      </c>
      <c r="D29" s="2">
        <v>1</v>
      </c>
    </row>
    <row r="30" spans="1:11" hidden="1" x14ac:dyDescent="0.3">
      <c r="B30">
        <v>10797.66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324.63999999999942</v>
      </c>
      <c r="D31" s="2">
        <v>1</v>
      </c>
    </row>
    <row r="32" spans="1:11" hidden="1" x14ac:dyDescent="0.3">
      <c r="B32">
        <v>11122.3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0</v>
      </c>
      <c r="C33">
        <f t="shared" si="0"/>
        <v>116.96000000000095</v>
      </c>
      <c r="D33" s="2">
        <v>1</v>
      </c>
    </row>
    <row r="34" spans="1:11" hidden="1" x14ac:dyDescent="0.3">
      <c r="B34">
        <v>11239.26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1465.92</v>
      </c>
      <c r="D35" s="2">
        <v>1</v>
      </c>
    </row>
    <row r="36" spans="1:11" hidden="1" x14ac:dyDescent="0.3">
      <c r="B36">
        <v>12705.18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0</v>
      </c>
      <c r="C37">
        <f t="shared" si="0"/>
        <v>56</v>
      </c>
      <c r="D37" s="2">
        <v>1</v>
      </c>
    </row>
    <row r="38" spans="1:11" hidden="1" x14ac:dyDescent="0.3">
      <c r="B38">
        <v>12761.18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916.63999999999942</v>
      </c>
      <c r="D39" s="2">
        <v>1</v>
      </c>
    </row>
    <row r="40" spans="1:11" hidden="1" x14ac:dyDescent="0.3">
      <c r="B40">
        <v>13677.82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3</v>
      </c>
      <c r="C41">
        <f t="shared" si="0"/>
        <v>38.880000000001019</v>
      </c>
      <c r="D41" s="2">
        <v>1</v>
      </c>
    </row>
    <row r="42" spans="1:11" hidden="1" x14ac:dyDescent="0.3">
      <c r="B42">
        <v>13716.7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4</v>
      </c>
      <c r="C43">
        <f t="shared" si="0"/>
        <v>222.39999999999964</v>
      </c>
      <c r="D43" s="2">
        <v>1</v>
      </c>
    </row>
    <row r="44" spans="1:11" hidden="1" x14ac:dyDescent="0.3">
      <c r="B44">
        <v>13939.1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5</v>
      </c>
      <c r="C45">
        <f t="shared" si="0"/>
        <v>16834.879999999997</v>
      </c>
      <c r="D45" s="2">
        <v>1</v>
      </c>
    </row>
    <row r="46" spans="1:11" hidden="1" x14ac:dyDescent="0.3">
      <c r="B46">
        <v>30773.98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427.20000000000073</v>
      </c>
      <c r="D47" s="2">
        <v>1</v>
      </c>
    </row>
    <row r="48" spans="1:11" hidden="1" x14ac:dyDescent="0.3">
      <c r="B48">
        <v>31201.18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3</v>
      </c>
      <c r="C49">
        <f t="shared" si="0"/>
        <v>82.720000000001164</v>
      </c>
      <c r="D49" s="2">
        <v>1</v>
      </c>
    </row>
    <row r="50" spans="1:11" hidden="1" x14ac:dyDescent="0.3">
      <c r="B50">
        <v>31283.9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4</v>
      </c>
      <c r="C51">
        <f t="shared" si="0"/>
        <v>112.63999999999942</v>
      </c>
      <c r="D51" s="2">
        <v>1</v>
      </c>
    </row>
    <row r="52" spans="1:11" hidden="1" x14ac:dyDescent="0.3">
      <c r="B52">
        <v>31396.54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5</v>
      </c>
      <c r="C53">
        <f t="shared" si="0"/>
        <v>1299.5200000000004</v>
      </c>
      <c r="D53" s="2">
        <v>1</v>
      </c>
    </row>
    <row r="54" spans="1:11" hidden="1" x14ac:dyDescent="0.3">
      <c r="B54">
        <v>32696.06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199.52000000000044</v>
      </c>
      <c r="D55" s="2">
        <v>1</v>
      </c>
    </row>
    <row r="56" spans="1:11" hidden="1" x14ac:dyDescent="0.3">
      <c r="B56">
        <v>32895.58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3</v>
      </c>
      <c r="C57">
        <f t="shared" si="0"/>
        <v>18.239999999997963</v>
      </c>
      <c r="D57" s="2">
        <v>1</v>
      </c>
    </row>
    <row r="58" spans="1:11" hidden="1" x14ac:dyDescent="0.3">
      <c r="B58">
        <v>32913.82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4</v>
      </c>
      <c r="C59">
        <f t="shared" si="0"/>
        <v>70.080000000001746</v>
      </c>
      <c r="D59" s="2">
        <v>1</v>
      </c>
    </row>
    <row r="60" spans="1:11" hidden="1" x14ac:dyDescent="0.3">
      <c r="B60">
        <v>32983.9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238.55999999999767</v>
      </c>
      <c r="D61" s="2">
        <v>1</v>
      </c>
    </row>
    <row r="62" spans="1:11" hidden="1" x14ac:dyDescent="0.3">
      <c r="B62">
        <v>33222.46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3</v>
      </c>
      <c r="C63">
        <f t="shared" si="0"/>
        <v>39.360000000000582</v>
      </c>
      <c r="D63" s="2">
        <v>1</v>
      </c>
    </row>
    <row r="64" spans="1:11" hidden="1" x14ac:dyDescent="0.3">
      <c r="B64">
        <v>33261.82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4</v>
      </c>
      <c r="C65">
        <f t="shared" si="0"/>
        <v>252.80000000000291</v>
      </c>
      <c r="D65" s="2">
        <v>1</v>
      </c>
    </row>
    <row r="66" spans="1:11" hidden="1" x14ac:dyDescent="0.3">
      <c r="B66">
        <v>33514.620000000003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5</v>
      </c>
      <c r="C67">
        <f t="shared" si="0"/>
        <v>11944.32</v>
      </c>
      <c r="D67" s="2">
        <v>1</v>
      </c>
    </row>
    <row r="68" spans="1:11" hidden="1" x14ac:dyDescent="0.3">
      <c r="B68">
        <v>45458.94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20.479999999995925</v>
      </c>
      <c r="D69" s="2">
        <v>1</v>
      </c>
    </row>
    <row r="70" spans="1:11" hidden="1" x14ac:dyDescent="0.3">
      <c r="B70">
        <v>45479.42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0</v>
      </c>
      <c r="C71">
        <f t="shared" si="1"/>
        <v>832.31999999999971</v>
      </c>
      <c r="D71" s="2">
        <v>1</v>
      </c>
    </row>
    <row r="72" spans="1:11" hidden="1" x14ac:dyDescent="0.3">
      <c r="B72">
        <v>46311.74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1</v>
      </c>
      <c r="C73">
        <f t="shared" si="1"/>
        <v>715.84000000000378</v>
      </c>
      <c r="D73" s="2">
        <v>1</v>
      </c>
    </row>
    <row r="74" spans="1:11" hidden="1" x14ac:dyDescent="0.3">
      <c r="B74">
        <v>47027.58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0</v>
      </c>
      <c r="C75">
        <f t="shared" si="1"/>
        <v>126.87999999999738</v>
      </c>
      <c r="D75" s="2">
        <v>1</v>
      </c>
    </row>
    <row r="76" spans="1:11" hidden="1" x14ac:dyDescent="0.3">
      <c r="B76">
        <v>47154.46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1"/>
        <v>2269.5999999999985</v>
      </c>
      <c r="D77" s="2">
        <v>1</v>
      </c>
    </row>
    <row r="78" spans="1:11" hidden="1" x14ac:dyDescent="0.3">
      <c r="B78">
        <v>49424.06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0</v>
      </c>
      <c r="C79">
        <f t="shared" si="1"/>
        <v>587.84000000000378</v>
      </c>
      <c r="D79" s="2">
        <v>1</v>
      </c>
    </row>
    <row r="80" spans="1:11" hidden="1" x14ac:dyDescent="0.3">
      <c r="B80">
        <v>50011.9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1</v>
      </c>
      <c r="C81">
        <f t="shared" si="1"/>
        <v>278.55999999999767</v>
      </c>
      <c r="D81" s="2">
        <v>1</v>
      </c>
    </row>
    <row r="82" spans="1:11" hidden="1" x14ac:dyDescent="0.3">
      <c r="B82">
        <v>50290.46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3</v>
      </c>
      <c r="C83">
        <f t="shared" si="1"/>
        <v>46.720000000001164</v>
      </c>
      <c r="D83" s="2">
        <v>1</v>
      </c>
    </row>
    <row r="84" spans="1:11" hidden="1" x14ac:dyDescent="0.3">
      <c r="B84">
        <v>50337.18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4</v>
      </c>
      <c r="C85">
        <f t="shared" si="1"/>
        <v>193.27999999999884</v>
      </c>
      <c r="D85" s="2">
        <v>1</v>
      </c>
    </row>
    <row r="86" spans="1:11" hidden="1" x14ac:dyDescent="0.3">
      <c r="B86">
        <v>50530.46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5</v>
      </c>
      <c r="C87">
        <f t="shared" si="1"/>
        <v>24148.159999999996</v>
      </c>
      <c r="D87" s="2">
        <v>1</v>
      </c>
    </row>
    <row r="88" spans="1:11" hidden="1" x14ac:dyDescent="0.3">
      <c r="B88">
        <v>74678.62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1</v>
      </c>
      <c r="C89">
        <f t="shared" si="1"/>
        <v>2018.9000000000087</v>
      </c>
      <c r="D89" s="2">
        <v>1</v>
      </c>
    </row>
    <row r="90" spans="1:11" hidden="1" x14ac:dyDescent="0.3">
      <c r="B90">
        <v>76697.52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3</v>
      </c>
      <c r="C91">
        <f t="shared" si="1"/>
        <v>34.239999999990687</v>
      </c>
      <c r="D91" s="2">
        <v>1</v>
      </c>
    </row>
    <row r="92" spans="1:11" hidden="1" x14ac:dyDescent="0.3">
      <c r="B92">
        <v>76731.759999999995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4</v>
      </c>
      <c r="C93">
        <f t="shared" si="1"/>
        <v>75.680000000007567</v>
      </c>
      <c r="D93" s="2">
        <v>1</v>
      </c>
    </row>
    <row r="94" spans="1:11" hidden="1" x14ac:dyDescent="0.3">
      <c r="B94">
        <v>76807.44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5</v>
      </c>
      <c r="C95">
        <f t="shared" si="1"/>
        <v>19712.959999999992</v>
      </c>
      <c r="D95" s="2">
        <v>1</v>
      </c>
    </row>
    <row r="96" spans="1:11" hidden="1" x14ac:dyDescent="0.3">
      <c r="B96">
        <v>96520.4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1</v>
      </c>
      <c r="C97">
        <f t="shared" si="1"/>
        <v>221.27999999999884</v>
      </c>
      <c r="D97" s="2">
        <v>1</v>
      </c>
    </row>
    <row r="98" spans="1:11" hidden="1" x14ac:dyDescent="0.3">
      <c r="B98">
        <v>96741.68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3</v>
      </c>
      <c r="C99">
        <f t="shared" si="1"/>
        <v>28.80000000000291</v>
      </c>
      <c r="D99" s="2">
        <v>1</v>
      </c>
    </row>
    <row r="100" spans="1:11" hidden="1" x14ac:dyDescent="0.3">
      <c r="B100">
        <v>96770.48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4</v>
      </c>
      <c r="C101">
        <f t="shared" si="1"/>
        <v>44</v>
      </c>
      <c r="D101" s="2">
        <v>1</v>
      </c>
    </row>
    <row r="102" spans="1:11" hidden="1" x14ac:dyDescent="0.3">
      <c r="B102">
        <v>96814.48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1</v>
      </c>
      <c r="C103">
        <f t="shared" si="1"/>
        <v>793.60000000000582</v>
      </c>
      <c r="D103" s="2">
        <v>1</v>
      </c>
    </row>
    <row r="104" spans="1:11" hidden="1" x14ac:dyDescent="0.3">
      <c r="B104">
        <v>97608.08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0</v>
      </c>
      <c r="C105">
        <f t="shared" si="1"/>
        <v>357.75999999999476</v>
      </c>
      <c r="D105" s="2">
        <v>1</v>
      </c>
    </row>
    <row r="106" spans="1:11" hidden="1" x14ac:dyDescent="0.3">
      <c r="B106">
        <v>97965.84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1</v>
      </c>
      <c r="C107">
        <f t="shared" si="1"/>
        <v>482.72000000000116</v>
      </c>
      <c r="D107" s="2">
        <v>1</v>
      </c>
    </row>
    <row r="108" spans="1:11" hidden="1" x14ac:dyDescent="0.3">
      <c r="B108">
        <v>98448.56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2</v>
      </c>
      <c r="C109">
        <f t="shared" si="1"/>
        <v>128.32000000000698</v>
      </c>
      <c r="D109" s="2">
        <v>1</v>
      </c>
    </row>
    <row r="110" spans="1:11" hidden="1" x14ac:dyDescent="0.3">
      <c r="B110">
        <v>98576.88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293.91999999999825</v>
      </c>
      <c r="D111" s="2">
        <v>1</v>
      </c>
    </row>
    <row r="112" spans="1:11" hidden="1" x14ac:dyDescent="0.3">
      <c r="B112">
        <v>98870.8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0</v>
      </c>
      <c r="C113">
        <f t="shared" si="1"/>
        <v>298.8799999999901</v>
      </c>
      <c r="D113" s="2">
        <v>1</v>
      </c>
    </row>
    <row r="114" spans="1:11" hidden="1" x14ac:dyDescent="0.3">
      <c r="B114">
        <v>99169.68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986.24000000000524</v>
      </c>
      <c r="D115" s="2">
        <v>1</v>
      </c>
    </row>
    <row r="116" spans="1:11" hidden="1" x14ac:dyDescent="0.3">
      <c r="B116">
        <v>100155.92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0</v>
      </c>
      <c r="C117">
        <f t="shared" si="1"/>
        <v>175.52000000000407</v>
      </c>
      <c r="D117" s="2">
        <v>1</v>
      </c>
    </row>
    <row r="118" spans="1:11" hidden="1" x14ac:dyDescent="0.3">
      <c r="B118">
        <v>100331.44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1</v>
      </c>
      <c r="C119">
        <f t="shared" si="1"/>
        <v>516.95999999999185</v>
      </c>
      <c r="D119" s="2">
        <v>1</v>
      </c>
    </row>
    <row r="120" spans="1:11" hidden="1" x14ac:dyDescent="0.3">
      <c r="B120">
        <v>100848.4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0</v>
      </c>
      <c r="C121">
        <f t="shared" si="1"/>
        <v>148.63999999999942</v>
      </c>
      <c r="D121" s="2">
        <v>1</v>
      </c>
    </row>
    <row r="122" spans="1:11" hidden="1" x14ac:dyDescent="0.3">
      <c r="B122">
        <v>100997.04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1</v>
      </c>
      <c r="C123">
        <f t="shared" si="1"/>
        <v>48.960000000006403</v>
      </c>
      <c r="D123" s="2">
        <v>1</v>
      </c>
    </row>
    <row r="124" spans="1:11" hidden="1" x14ac:dyDescent="0.3">
      <c r="B124">
        <v>101046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0</v>
      </c>
      <c r="C125">
        <f t="shared" si="1"/>
        <v>106.72000000000116</v>
      </c>
      <c r="D125" s="2">
        <v>1</v>
      </c>
    </row>
    <row r="126" spans="1:11" hidden="1" x14ac:dyDescent="0.3">
      <c r="B126">
        <v>101152.72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1</v>
      </c>
      <c r="C127">
        <f t="shared" si="1"/>
        <v>1406.8800000000047</v>
      </c>
      <c r="D127" s="2">
        <v>1</v>
      </c>
    </row>
    <row r="128" spans="1:11" hidden="1" x14ac:dyDescent="0.3">
      <c r="B128">
        <v>102559.6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0</v>
      </c>
      <c r="C129">
        <f t="shared" si="1"/>
        <v>152.95999999999185</v>
      </c>
      <c r="D129" s="2">
        <v>1</v>
      </c>
    </row>
    <row r="130" spans="1:11" hidden="1" x14ac:dyDescent="0.3">
      <c r="B130">
        <v>102712.56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1</v>
      </c>
      <c r="C131">
        <f t="shared" si="1"/>
        <v>1394.8800000000047</v>
      </c>
      <c r="D131" s="2">
        <v>1</v>
      </c>
    </row>
    <row r="132" spans="1:11" hidden="1" x14ac:dyDescent="0.3">
      <c r="B132">
        <v>104107.44</v>
      </c>
      <c r="C132">
        <f t="shared" ref="C132:C170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3</v>
      </c>
      <c r="C133">
        <f t="shared" si="2"/>
        <v>43.039999999993597</v>
      </c>
      <c r="D133" s="2">
        <v>1</v>
      </c>
    </row>
    <row r="134" spans="1:11" hidden="1" x14ac:dyDescent="0.3">
      <c r="B134">
        <v>104150.48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4</v>
      </c>
      <c r="C135">
        <f t="shared" si="2"/>
        <v>229.44000000000233</v>
      </c>
      <c r="D135" s="2">
        <v>1</v>
      </c>
    </row>
    <row r="136" spans="1:11" hidden="1" x14ac:dyDescent="0.3">
      <c r="B136">
        <v>104379.92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5</v>
      </c>
      <c r="C137">
        <f t="shared" si="2"/>
        <v>19316.800000000003</v>
      </c>
      <c r="D137" s="2">
        <v>1</v>
      </c>
    </row>
    <row r="138" spans="1:11" hidden="1" x14ac:dyDescent="0.3">
      <c r="B138">
        <v>123696.72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1</v>
      </c>
      <c r="C139">
        <f t="shared" si="2"/>
        <v>18.240000000005239</v>
      </c>
      <c r="D139" s="2">
        <v>1</v>
      </c>
    </row>
    <row r="140" spans="1:11" hidden="1" x14ac:dyDescent="0.3">
      <c r="B140">
        <v>123714.96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0</v>
      </c>
      <c r="C141">
        <f t="shared" si="2"/>
        <v>135.51999999998952</v>
      </c>
      <c r="D141" s="2">
        <v>1</v>
      </c>
    </row>
    <row r="142" spans="1:11" hidden="1" x14ac:dyDescent="0.3">
      <c r="B142">
        <v>123850.48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1</v>
      </c>
      <c r="C143">
        <f t="shared" si="2"/>
        <v>367.36000000000058</v>
      </c>
      <c r="D143" s="2">
        <v>1</v>
      </c>
    </row>
    <row r="144" spans="1:11" hidden="1" x14ac:dyDescent="0.3">
      <c r="B144">
        <v>124217.84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0</v>
      </c>
      <c r="C145">
        <f t="shared" si="2"/>
        <v>381.76000000000931</v>
      </c>
      <c r="D145" s="2">
        <v>1</v>
      </c>
    </row>
    <row r="146" spans="1:11" hidden="1" x14ac:dyDescent="0.3">
      <c r="B146">
        <v>124599.6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1</v>
      </c>
      <c r="C147">
        <f t="shared" si="2"/>
        <v>170.23999999999069</v>
      </c>
      <c r="D147" s="2">
        <v>1</v>
      </c>
    </row>
    <row r="148" spans="1:11" hidden="1" x14ac:dyDescent="0.3">
      <c r="B148">
        <v>124769.84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0</v>
      </c>
      <c r="C149">
        <f t="shared" si="2"/>
        <v>239.52000000000407</v>
      </c>
      <c r="D149" s="2">
        <v>1</v>
      </c>
    </row>
    <row r="150" spans="1:11" hidden="1" x14ac:dyDescent="0.3">
      <c r="B150">
        <v>125009.36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1</v>
      </c>
      <c r="C151">
        <f t="shared" si="2"/>
        <v>773.11999999999534</v>
      </c>
      <c r="D151" s="2">
        <v>1</v>
      </c>
    </row>
    <row r="152" spans="1:11" hidden="1" x14ac:dyDescent="0.3">
      <c r="B152">
        <v>125782.48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0</v>
      </c>
      <c r="C153">
        <f t="shared" si="2"/>
        <v>348.80000000000291</v>
      </c>
      <c r="D153" s="2">
        <v>1</v>
      </c>
    </row>
    <row r="154" spans="1:11" hidden="1" x14ac:dyDescent="0.3">
      <c r="B154">
        <v>126131.28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1</v>
      </c>
      <c r="C155">
        <f t="shared" si="2"/>
        <v>578.55999999999767</v>
      </c>
      <c r="D155" s="2">
        <v>1</v>
      </c>
    </row>
    <row r="156" spans="1:11" hidden="1" x14ac:dyDescent="0.3">
      <c r="B156">
        <v>126709.84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0</v>
      </c>
      <c r="C157">
        <f t="shared" si="2"/>
        <v>384.48000000001048</v>
      </c>
      <c r="D157" s="2">
        <v>1</v>
      </c>
    </row>
    <row r="158" spans="1:11" hidden="1" x14ac:dyDescent="0.3">
      <c r="B158">
        <v>127094.32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1</v>
      </c>
      <c r="C159">
        <f t="shared" si="2"/>
        <v>982.71999999998661</v>
      </c>
      <c r="D159" s="2">
        <v>1</v>
      </c>
    </row>
    <row r="160" spans="1:11" hidden="1" x14ac:dyDescent="0.3">
      <c r="B160">
        <v>128077.04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0</v>
      </c>
      <c r="C161">
        <f t="shared" si="2"/>
        <v>81.280000000013388</v>
      </c>
      <c r="D161" s="2">
        <v>1</v>
      </c>
    </row>
    <row r="162" spans="1:11" hidden="1" x14ac:dyDescent="0.3">
      <c r="B162">
        <v>128158.32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1</v>
      </c>
      <c r="C163">
        <f t="shared" si="2"/>
        <v>855.35999999998603</v>
      </c>
      <c r="D163" s="2">
        <v>1</v>
      </c>
    </row>
    <row r="164" spans="1:11" hidden="1" x14ac:dyDescent="0.3">
      <c r="B164">
        <v>129013.68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3</v>
      </c>
      <c r="C165">
        <f t="shared" si="2"/>
        <v>84</v>
      </c>
      <c r="D165" s="2">
        <v>1</v>
      </c>
    </row>
    <row r="166" spans="1:11" hidden="1" x14ac:dyDescent="0.3">
      <c r="B166">
        <v>129097.68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4</v>
      </c>
      <c r="C167">
        <f t="shared" si="2"/>
        <v>152.80000000000291</v>
      </c>
      <c r="D167" s="2">
        <v>1</v>
      </c>
    </row>
    <row r="168" spans="1:11" hidden="1" x14ac:dyDescent="0.3">
      <c r="B168">
        <v>129250.48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5</v>
      </c>
      <c r="C169">
        <f t="shared" si="2"/>
        <v>21941.599999999991</v>
      </c>
      <c r="D169" s="2">
        <v>1</v>
      </c>
    </row>
    <row r="170" spans="1:11" hidden="1" x14ac:dyDescent="0.3">
      <c r="B170">
        <v>151192.07999999999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hidden="1" x14ac:dyDescent="0.3">
      <c r="D171" s="2"/>
    </row>
    <row r="172" spans="1:11" hidden="1" x14ac:dyDescent="0.3">
      <c r="D172" s="2"/>
    </row>
    <row r="173" spans="1:11" hidden="1" x14ac:dyDescent="0.3">
      <c r="D173" s="2"/>
    </row>
    <row r="174" spans="1:11" hidden="1" x14ac:dyDescent="0.3">
      <c r="D174" s="2"/>
    </row>
    <row r="175" spans="1:11" hidden="1" x14ac:dyDescent="0.3">
      <c r="D175" s="2"/>
    </row>
    <row r="176" spans="1:11" hidden="1" x14ac:dyDescent="0.3">
      <c r="D176" s="2"/>
    </row>
    <row r="177" spans="1:7" hidden="1" x14ac:dyDescent="0.3">
      <c r="D177" s="2"/>
    </row>
    <row r="178" spans="1:7" hidden="1" x14ac:dyDescent="0.3">
      <c r="D178" s="2"/>
    </row>
    <row r="179" spans="1:7" hidden="1" x14ac:dyDescent="0.3">
      <c r="D179" s="2"/>
    </row>
    <row r="180" spans="1:7" hidden="1" x14ac:dyDescent="0.3">
      <c r="D180" s="2"/>
    </row>
    <row r="181" spans="1:7" hidden="1" x14ac:dyDescent="0.3">
      <c r="D181" s="2"/>
    </row>
    <row r="182" spans="1:7" hidden="1" x14ac:dyDescent="0.3">
      <c r="D182" s="2"/>
    </row>
    <row r="187" spans="1:7" x14ac:dyDescent="0.3">
      <c r="A187" t="s">
        <v>1</v>
      </c>
      <c r="C187">
        <v>355.52000000000004</v>
      </c>
      <c r="D187">
        <f>COUNT(C187:C219)</f>
        <v>33</v>
      </c>
      <c r="E187">
        <f>AVERAGE(C187:C219)</f>
        <v>645.755757575757</v>
      </c>
      <c r="F187">
        <f>STDEV(C187:C219)</f>
        <v>563.06540614207518</v>
      </c>
      <c r="G187">
        <f>F187/SQRT(D187)</f>
        <v>98.017106050955434</v>
      </c>
    </row>
    <row r="188" spans="1:7" x14ac:dyDescent="0.3">
      <c r="A188" t="s">
        <v>1</v>
      </c>
      <c r="C188">
        <v>48.480000000000018</v>
      </c>
    </row>
    <row r="189" spans="1:7" x14ac:dyDescent="0.3">
      <c r="A189" t="s">
        <v>1</v>
      </c>
      <c r="C189">
        <v>766.07999999999993</v>
      </c>
    </row>
    <row r="190" spans="1:7" x14ac:dyDescent="0.3">
      <c r="A190" t="s">
        <v>1</v>
      </c>
      <c r="C190">
        <v>381.2800000000002</v>
      </c>
    </row>
    <row r="191" spans="1:7" x14ac:dyDescent="0.3">
      <c r="A191" t="s">
        <v>1</v>
      </c>
      <c r="C191">
        <v>944.63999999999987</v>
      </c>
    </row>
    <row r="192" spans="1:7" x14ac:dyDescent="0.3">
      <c r="A192" t="s">
        <v>1</v>
      </c>
      <c r="C192">
        <v>47.040000000000873</v>
      </c>
    </row>
    <row r="193" spans="1:3" x14ac:dyDescent="0.3">
      <c r="A193" t="s">
        <v>1</v>
      </c>
      <c r="C193">
        <v>324.63999999999942</v>
      </c>
    </row>
    <row r="194" spans="1:3" x14ac:dyDescent="0.3">
      <c r="A194" t="s">
        <v>1</v>
      </c>
      <c r="C194">
        <v>1465.92</v>
      </c>
    </row>
    <row r="195" spans="1:3" x14ac:dyDescent="0.3">
      <c r="A195" t="s">
        <v>1</v>
      </c>
      <c r="C195">
        <v>916.63999999999942</v>
      </c>
    </row>
    <row r="196" spans="1:3" x14ac:dyDescent="0.3">
      <c r="A196" t="s">
        <v>1</v>
      </c>
      <c r="C196">
        <v>427.20000000000073</v>
      </c>
    </row>
    <row r="197" spans="1:3" x14ac:dyDescent="0.3">
      <c r="A197" t="s">
        <v>1</v>
      </c>
      <c r="C197">
        <v>199.52000000000044</v>
      </c>
    </row>
    <row r="198" spans="1:3" x14ac:dyDescent="0.3">
      <c r="A198" t="s">
        <v>1</v>
      </c>
      <c r="C198">
        <v>238.55999999999767</v>
      </c>
    </row>
    <row r="199" spans="1:3" x14ac:dyDescent="0.3">
      <c r="A199" t="s">
        <v>1</v>
      </c>
      <c r="C199">
        <v>20.479999999995925</v>
      </c>
    </row>
    <row r="200" spans="1:3" x14ac:dyDescent="0.3">
      <c r="A200" t="s">
        <v>1</v>
      </c>
      <c r="C200">
        <v>715.84000000000378</v>
      </c>
    </row>
    <row r="201" spans="1:3" x14ac:dyDescent="0.3">
      <c r="A201" t="s">
        <v>1</v>
      </c>
      <c r="C201">
        <v>2269.5999999999985</v>
      </c>
    </row>
    <row r="202" spans="1:3" x14ac:dyDescent="0.3">
      <c r="A202" t="s">
        <v>1</v>
      </c>
      <c r="C202">
        <v>278.55999999999767</v>
      </c>
    </row>
    <row r="203" spans="1:3" x14ac:dyDescent="0.3">
      <c r="A203" t="s">
        <v>1</v>
      </c>
      <c r="C203">
        <v>2018.9000000000087</v>
      </c>
    </row>
    <row r="204" spans="1:3" x14ac:dyDescent="0.3">
      <c r="A204" t="s">
        <v>1</v>
      </c>
      <c r="C204">
        <v>221.27999999999884</v>
      </c>
    </row>
    <row r="205" spans="1:3" x14ac:dyDescent="0.3">
      <c r="A205" t="s">
        <v>1</v>
      </c>
      <c r="C205">
        <v>793.60000000000582</v>
      </c>
    </row>
    <row r="206" spans="1:3" x14ac:dyDescent="0.3">
      <c r="A206" t="s">
        <v>1</v>
      </c>
      <c r="C206">
        <v>482.72000000000116</v>
      </c>
    </row>
    <row r="207" spans="1:3" x14ac:dyDescent="0.3">
      <c r="A207" t="s">
        <v>1</v>
      </c>
      <c r="C207">
        <v>293.91999999999825</v>
      </c>
    </row>
    <row r="208" spans="1:3" x14ac:dyDescent="0.3">
      <c r="A208" t="s">
        <v>1</v>
      </c>
      <c r="C208">
        <v>986.24000000000524</v>
      </c>
    </row>
    <row r="209" spans="1:7" x14ac:dyDescent="0.3">
      <c r="A209" t="s">
        <v>1</v>
      </c>
      <c r="C209">
        <v>516.95999999999185</v>
      </c>
    </row>
    <row r="210" spans="1:7" x14ac:dyDescent="0.3">
      <c r="A210" t="s">
        <v>1</v>
      </c>
      <c r="C210">
        <v>48.960000000006403</v>
      </c>
    </row>
    <row r="211" spans="1:7" x14ac:dyDescent="0.3">
      <c r="A211" t="s">
        <v>1</v>
      </c>
      <c r="C211">
        <v>1406.8800000000047</v>
      </c>
    </row>
    <row r="212" spans="1:7" x14ac:dyDescent="0.3">
      <c r="A212" t="s">
        <v>1</v>
      </c>
      <c r="C212">
        <v>1394.8800000000047</v>
      </c>
    </row>
    <row r="213" spans="1:7" x14ac:dyDescent="0.3">
      <c r="A213" t="s">
        <v>1</v>
      </c>
      <c r="C213">
        <v>18.240000000005239</v>
      </c>
    </row>
    <row r="214" spans="1:7" x14ac:dyDescent="0.3">
      <c r="A214" t="s">
        <v>1</v>
      </c>
      <c r="C214">
        <v>367.36000000000058</v>
      </c>
    </row>
    <row r="215" spans="1:7" x14ac:dyDescent="0.3">
      <c r="A215" t="s">
        <v>1</v>
      </c>
      <c r="C215">
        <v>170.23999999999069</v>
      </c>
    </row>
    <row r="216" spans="1:7" x14ac:dyDescent="0.3">
      <c r="A216" t="s">
        <v>1</v>
      </c>
      <c r="C216">
        <v>773.11999999999534</v>
      </c>
    </row>
    <row r="217" spans="1:7" x14ac:dyDescent="0.3">
      <c r="A217" t="s">
        <v>1</v>
      </c>
      <c r="C217">
        <v>578.55999999999767</v>
      </c>
    </row>
    <row r="218" spans="1:7" x14ac:dyDescent="0.3">
      <c r="A218" t="s">
        <v>1</v>
      </c>
      <c r="C218">
        <v>982.71999999998661</v>
      </c>
    </row>
    <row r="219" spans="1:7" x14ac:dyDescent="0.3">
      <c r="A219" t="s">
        <v>1</v>
      </c>
      <c r="C219">
        <v>855.35999999998603</v>
      </c>
    </row>
    <row r="220" spans="1:7" x14ac:dyDescent="0.3">
      <c r="A220" t="s">
        <v>3</v>
      </c>
      <c r="C220">
        <v>66.239999999999782</v>
      </c>
      <c r="D220">
        <f>COUNT(C220:C229)</f>
        <v>10</v>
      </c>
      <c r="E220">
        <f>AVERAGE(C220:C229)</f>
        <v>48.223999999998888</v>
      </c>
      <c r="F220">
        <f>STDEV(C220:C229)</f>
        <v>22.264504485841169</v>
      </c>
      <c r="G220">
        <f>F220/SQRT(D220)</f>
        <v>7.0406545150294191</v>
      </c>
    </row>
    <row r="221" spans="1:7" x14ac:dyDescent="0.3">
      <c r="A221" t="s">
        <v>3</v>
      </c>
      <c r="C221">
        <v>38.880000000001019</v>
      </c>
    </row>
    <row r="222" spans="1:7" x14ac:dyDescent="0.3">
      <c r="A222" t="s">
        <v>3</v>
      </c>
      <c r="C222">
        <v>82.720000000001164</v>
      </c>
    </row>
    <row r="223" spans="1:7" x14ac:dyDescent="0.3">
      <c r="A223" t="s">
        <v>3</v>
      </c>
      <c r="C223">
        <v>18.239999999997963</v>
      </c>
    </row>
    <row r="224" spans="1:7" x14ac:dyDescent="0.3">
      <c r="A224" t="s">
        <v>3</v>
      </c>
      <c r="C224">
        <v>39.360000000000582</v>
      </c>
    </row>
    <row r="225" spans="1:7" x14ac:dyDescent="0.3">
      <c r="A225" t="s">
        <v>3</v>
      </c>
      <c r="C225">
        <v>46.720000000001164</v>
      </c>
    </row>
    <row r="226" spans="1:7" x14ac:dyDescent="0.3">
      <c r="A226" t="s">
        <v>3</v>
      </c>
      <c r="C226">
        <v>34.239999999990687</v>
      </c>
    </row>
    <row r="227" spans="1:7" x14ac:dyDescent="0.3">
      <c r="A227" t="s">
        <v>3</v>
      </c>
      <c r="C227">
        <v>28.80000000000291</v>
      </c>
    </row>
    <row r="228" spans="1:7" x14ac:dyDescent="0.3">
      <c r="A228" t="s">
        <v>3</v>
      </c>
      <c r="C228">
        <v>43.039999999993597</v>
      </c>
    </row>
    <row r="229" spans="1:7" x14ac:dyDescent="0.3">
      <c r="A229" t="s">
        <v>3</v>
      </c>
      <c r="C229">
        <v>84</v>
      </c>
    </row>
    <row r="230" spans="1:7" x14ac:dyDescent="0.3">
      <c r="A230" t="s">
        <v>4</v>
      </c>
      <c r="C230">
        <v>50.240000000000691</v>
      </c>
      <c r="D230">
        <f>COUNT(C230:C239)</f>
        <v>10</v>
      </c>
      <c r="E230">
        <f>AVERAGE(C230:C239)</f>
        <v>140.3360000000016</v>
      </c>
      <c r="F230">
        <f>STDEV(C230:C239)</f>
        <v>79.973522729574313</v>
      </c>
      <c r="G230">
        <f>F230/SQRT(D230)</f>
        <v>25.289848433270095</v>
      </c>
    </row>
    <row r="231" spans="1:7" x14ac:dyDescent="0.3">
      <c r="A231" t="s">
        <v>4</v>
      </c>
      <c r="C231">
        <v>222.39999999999964</v>
      </c>
    </row>
    <row r="232" spans="1:7" x14ac:dyDescent="0.3">
      <c r="A232" t="s">
        <v>4</v>
      </c>
      <c r="C232">
        <v>112.63999999999942</v>
      </c>
    </row>
    <row r="233" spans="1:7" x14ac:dyDescent="0.3">
      <c r="A233" t="s">
        <v>4</v>
      </c>
      <c r="C233">
        <v>70.080000000001746</v>
      </c>
    </row>
    <row r="234" spans="1:7" x14ac:dyDescent="0.3">
      <c r="A234" t="s">
        <v>4</v>
      </c>
      <c r="C234">
        <v>252.80000000000291</v>
      </c>
    </row>
    <row r="235" spans="1:7" x14ac:dyDescent="0.3">
      <c r="A235" t="s">
        <v>4</v>
      </c>
      <c r="C235">
        <v>193.27999999999884</v>
      </c>
    </row>
    <row r="236" spans="1:7" x14ac:dyDescent="0.3">
      <c r="A236" t="s">
        <v>4</v>
      </c>
      <c r="C236">
        <v>75.680000000007567</v>
      </c>
    </row>
    <row r="237" spans="1:7" x14ac:dyDescent="0.3">
      <c r="A237" t="s">
        <v>4</v>
      </c>
      <c r="C237">
        <v>44</v>
      </c>
    </row>
    <row r="238" spans="1:7" x14ac:dyDescent="0.3">
      <c r="A238" t="s">
        <v>4</v>
      </c>
      <c r="C238">
        <v>229.44000000000233</v>
      </c>
    </row>
    <row r="239" spans="1:7" x14ac:dyDescent="0.3">
      <c r="A239" t="s">
        <v>4</v>
      </c>
      <c r="C239">
        <v>152.80000000000291</v>
      </c>
    </row>
    <row r="240" spans="1:7" x14ac:dyDescent="0.3">
      <c r="A240" t="s">
        <v>5</v>
      </c>
      <c r="C240">
        <v>5580.5399999999991</v>
      </c>
      <c r="D240">
        <f>COUNT(C240:C247)</f>
        <v>8</v>
      </c>
      <c r="E240">
        <f>AVERAGE(C240:C247)</f>
        <v>15097.347499999996</v>
      </c>
      <c r="F240">
        <f>STDEV(C240:C247)</f>
        <v>8122.0944489174535</v>
      </c>
      <c r="G240">
        <f>F240/SQRT(D240)</f>
        <v>2871.594031133573</v>
      </c>
    </row>
    <row r="241" spans="1:7" x14ac:dyDescent="0.3">
      <c r="A241" t="s">
        <v>5</v>
      </c>
      <c r="C241">
        <v>16834.879999999997</v>
      </c>
    </row>
    <row r="242" spans="1:7" x14ac:dyDescent="0.3">
      <c r="A242" t="s">
        <v>5</v>
      </c>
      <c r="C242">
        <v>1299.5200000000004</v>
      </c>
    </row>
    <row r="243" spans="1:7" x14ac:dyDescent="0.3">
      <c r="A243" t="s">
        <v>5</v>
      </c>
      <c r="C243">
        <v>11944.32</v>
      </c>
    </row>
    <row r="244" spans="1:7" x14ac:dyDescent="0.3">
      <c r="A244" t="s">
        <v>5</v>
      </c>
      <c r="C244">
        <v>24148.159999999996</v>
      </c>
    </row>
    <row r="245" spans="1:7" x14ac:dyDescent="0.3">
      <c r="A245" t="s">
        <v>5</v>
      </c>
      <c r="C245">
        <v>19712.959999999992</v>
      </c>
    </row>
    <row r="246" spans="1:7" x14ac:dyDescent="0.3">
      <c r="A246" t="s">
        <v>5</v>
      </c>
      <c r="C246">
        <v>19316.800000000003</v>
      </c>
    </row>
    <row r="247" spans="1:7" x14ac:dyDescent="0.3">
      <c r="A247" t="s">
        <v>5</v>
      </c>
      <c r="C247">
        <v>21941.599999999991</v>
      </c>
    </row>
    <row r="248" spans="1:7" x14ac:dyDescent="0.3">
      <c r="A248" t="s">
        <v>2</v>
      </c>
      <c r="C248">
        <v>67.039999999999964</v>
      </c>
      <c r="D248">
        <f>COUNT(C248:C250)</f>
        <v>3</v>
      </c>
      <c r="E248">
        <f>AVERAGE(C248:C250)</f>
        <v>473.01333333333559</v>
      </c>
      <c r="F248">
        <f>STDEV(C248:C250)</f>
        <v>650.81805670504468</v>
      </c>
      <c r="G248">
        <f>F248/SQRT(D248)</f>
        <v>375.74998023212669</v>
      </c>
    </row>
    <row r="249" spans="1:7" x14ac:dyDescent="0.3">
      <c r="A249" t="s">
        <v>2</v>
      </c>
      <c r="C249">
        <v>1223.6799999999998</v>
      </c>
    </row>
    <row r="250" spans="1:7" x14ac:dyDescent="0.3">
      <c r="A250" t="s">
        <v>2</v>
      </c>
      <c r="C250">
        <v>128.32000000000698</v>
      </c>
    </row>
    <row r="251" spans="1:7" x14ac:dyDescent="0.3">
      <c r="A251" t="s">
        <v>0</v>
      </c>
      <c r="C251">
        <v>316.32</v>
      </c>
      <c r="D251">
        <f>COUNT(C251:C271)</f>
        <v>21</v>
      </c>
      <c r="E251">
        <f>AVERAGE(C251:C271)</f>
        <v>276.12952380952436</v>
      </c>
      <c r="F251">
        <f>STDEV(C251:C271)</f>
        <v>192.93890842637768</v>
      </c>
      <c r="G251">
        <f>F251/SQRT(D251)</f>
        <v>42.102721541239468</v>
      </c>
    </row>
    <row r="252" spans="1:7" x14ac:dyDescent="0.3">
      <c r="A252" t="s">
        <v>0</v>
      </c>
      <c r="C252">
        <v>375.52</v>
      </c>
    </row>
    <row r="253" spans="1:7" x14ac:dyDescent="0.3">
      <c r="A253" t="s">
        <v>0</v>
      </c>
      <c r="C253">
        <v>468.48</v>
      </c>
    </row>
    <row r="254" spans="1:7" x14ac:dyDescent="0.3">
      <c r="A254" t="s">
        <v>0</v>
      </c>
      <c r="C254">
        <v>106.55999999999949</v>
      </c>
    </row>
    <row r="255" spans="1:7" x14ac:dyDescent="0.3">
      <c r="A255" t="s">
        <v>0</v>
      </c>
      <c r="C255">
        <v>116.96000000000095</v>
      </c>
    </row>
    <row r="256" spans="1:7" x14ac:dyDescent="0.3">
      <c r="A256" t="s">
        <v>0</v>
      </c>
      <c r="C256">
        <v>56</v>
      </c>
    </row>
    <row r="257" spans="1:3" x14ac:dyDescent="0.3">
      <c r="A257" t="s">
        <v>0</v>
      </c>
      <c r="C257">
        <v>832.31999999999971</v>
      </c>
    </row>
    <row r="258" spans="1:3" x14ac:dyDescent="0.3">
      <c r="A258" t="s">
        <v>0</v>
      </c>
      <c r="C258">
        <v>126.87999999999738</v>
      </c>
    </row>
    <row r="259" spans="1:3" x14ac:dyDescent="0.3">
      <c r="A259" t="s">
        <v>0</v>
      </c>
      <c r="C259">
        <v>587.84000000000378</v>
      </c>
    </row>
    <row r="260" spans="1:3" x14ac:dyDescent="0.3">
      <c r="A260" t="s">
        <v>0</v>
      </c>
      <c r="C260">
        <v>357.75999999999476</v>
      </c>
    </row>
    <row r="261" spans="1:3" x14ac:dyDescent="0.3">
      <c r="A261" t="s">
        <v>0</v>
      </c>
      <c r="C261">
        <v>298.8799999999901</v>
      </c>
    </row>
    <row r="262" spans="1:3" x14ac:dyDescent="0.3">
      <c r="A262" t="s">
        <v>0</v>
      </c>
      <c r="C262">
        <v>175.52000000000407</v>
      </c>
    </row>
    <row r="263" spans="1:3" x14ac:dyDescent="0.3">
      <c r="A263" t="s">
        <v>0</v>
      </c>
      <c r="C263">
        <v>148.63999999999942</v>
      </c>
    </row>
    <row r="264" spans="1:3" x14ac:dyDescent="0.3">
      <c r="A264" t="s">
        <v>0</v>
      </c>
      <c r="C264">
        <v>106.72000000000116</v>
      </c>
    </row>
    <row r="265" spans="1:3" x14ac:dyDescent="0.3">
      <c r="A265" t="s">
        <v>0</v>
      </c>
      <c r="C265">
        <v>152.95999999999185</v>
      </c>
    </row>
    <row r="266" spans="1:3" x14ac:dyDescent="0.3">
      <c r="A266" t="s">
        <v>0</v>
      </c>
      <c r="C266">
        <v>135.51999999998952</v>
      </c>
    </row>
    <row r="267" spans="1:3" x14ac:dyDescent="0.3">
      <c r="A267" t="s">
        <v>0</v>
      </c>
      <c r="C267">
        <v>381.76000000000931</v>
      </c>
    </row>
    <row r="268" spans="1:3" x14ac:dyDescent="0.3">
      <c r="A268" t="s">
        <v>0</v>
      </c>
      <c r="C268">
        <v>239.52000000000407</v>
      </c>
    </row>
    <row r="269" spans="1:3" x14ac:dyDescent="0.3">
      <c r="A269" t="s">
        <v>0</v>
      </c>
      <c r="C269">
        <v>348.80000000000291</v>
      </c>
    </row>
    <row r="270" spans="1:3" x14ac:dyDescent="0.3">
      <c r="A270" t="s">
        <v>0</v>
      </c>
      <c r="C270">
        <v>384.48000000001048</v>
      </c>
    </row>
    <row r="271" spans="1:3" x14ac:dyDescent="0.3">
      <c r="A271" t="s">
        <v>0</v>
      </c>
      <c r="C271">
        <v>81.280000000013388</v>
      </c>
    </row>
    <row r="273" spans="5:11" x14ac:dyDescent="0.3">
      <c r="K273" t="s">
        <v>6</v>
      </c>
    </row>
    <row r="274" spans="5:11" x14ac:dyDescent="0.3">
      <c r="E274" t="s">
        <v>30</v>
      </c>
      <c r="F274" t="s">
        <v>7</v>
      </c>
      <c r="G274">
        <v>33</v>
      </c>
      <c r="H274">
        <v>645.755757575757</v>
      </c>
      <c r="I274">
        <v>563.06540614207518</v>
      </c>
      <c r="J274">
        <v>98.017106050955434</v>
      </c>
      <c r="K274">
        <f>G274*H274</f>
        <v>21309.939999999981</v>
      </c>
    </row>
    <row r="275" spans="5:11" x14ac:dyDescent="0.3">
      <c r="E275" t="s">
        <v>30</v>
      </c>
      <c r="F275" t="s">
        <v>8</v>
      </c>
      <c r="G275">
        <v>10</v>
      </c>
      <c r="H275">
        <v>48.223999999998888</v>
      </c>
      <c r="I275">
        <v>22.264504485841169</v>
      </c>
      <c r="J275">
        <v>7.0406545150294191</v>
      </c>
      <c r="K275">
        <f t="shared" ref="K275:K279" si="3">G275*H275</f>
        <v>482.23999999998887</v>
      </c>
    </row>
    <row r="276" spans="5:11" x14ac:dyDescent="0.3">
      <c r="E276" t="s">
        <v>30</v>
      </c>
      <c r="F276" t="s">
        <v>9</v>
      </c>
      <c r="G276">
        <v>10</v>
      </c>
      <c r="H276">
        <v>140.3360000000016</v>
      </c>
      <c r="I276">
        <v>79.973522729574313</v>
      </c>
      <c r="J276">
        <v>25.289848433270095</v>
      </c>
      <c r="K276">
        <f t="shared" si="3"/>
        <v>1403.360000000016</v>
      </c>
    </row>
    <row r="277" spans="5:11" x14ac:dyDescent="0.3">
      <c r="E277" t="s">
        <v>30</v>
      </c>
      <c r="F277" t="s">
        <v>10</v>
      </c>
      <c r="G277">
        <v>8</v>
      </c>
      <c r="H277">
        <v>15097.347499999996</v>
      </c>
      <c r="I277">
        <v>8122.0944489174535</v>
      </c>
      <c r="J277">
        <v>2871.594031133573</v>
      </c>
      <c r="K277">
        <f t="shared" si="3"/>
        <v>120778.77999999997</v>
      </c>
    </row>
    <row r="278" spans="5:11" x14ac:dyDescent="0.3">
      <c r="E278" t="s">
        <v>30</v>
      </c>
      <c r="F278" t="s">
        <v>11</v>
      </c>
      <c r="G278">
        <v>3</v>
      </c>
      <c r="H278">
        <v>473.01333333333559</v>
      </c>
      <c r="I278">
        <v>650.81805670504468</v>
      </c>
      <c r="J278">
        <v>375.74998023212669</v>
      </c>
      <c r="K278">
        <f t="shared" si="3"/>
        <v>1419.0400000000068</v>
      </c>
    </row>
    <row r="279" spans="5:11" x14ac:dyDescent="0.3">
      <c r="E279" t="s">
        <v>30</v>
      </c>
      <c r="F279" t="s">
        <v>12</v>
      </c>
      <c r="G279">
        <v>21</v>
      </c>
      <c r="H279">
        <v>276.12952380952436</v>
      </c>
      <c r="I279">
        <v>192.93890842637768</v>
      </c>
      <c r="J279">
        <v>42.102721541239468</v>
      </c>
      <c r="K279">
        <f t="shared" si="3"/>
        <v>5798.7200000000112</v>
      </c>
    </row>
    <row r="280" spans="5:11" x14ac:dyDescent="0.3">
      <c r="K280">
        <f>SUM(K274:K279)</f>
        <v>151192.07999999996</v>
      </c>
    </row>
  </sheetData>
  <autoFilter ref="D1:D182">
    <filterColumn colId="0">
      <filters>
        <filter val="1"/>
      </filters>
    </filterColumn>
  </autoFilter>
  <sortState ref="A187:C271">
    <sortCondition ref="A18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94"/>
  <sheetViews>
    <sheetView topLeftCell="A173" workbookViewId="0">
      <selection activeCell="E188" sqref="E188:K193"/>
    </sheetView>
  </sheetViews>
  <sheetFormatPr defaultRowHeight="14.4" x14ac:dyDescent="0.3"/>
  <cols>
    <col min="1" max="1" width="16" customWidth="1"/>
    <col min="2" max="2" width="10" bestFit="1" customWidth="1"/>
    <col min="3" max="3" width="10.6640625" bestFit="1" customWidth="1"/>
    <col min="4" max="5" width="9.21875" bestFit="1" customWidth="1"/>
    <col min="6" max="6" width="8.21875" bestFit="1" customWidth="1"/>
    <col min="8" max="9" width="8.5546875" bestFit="1" customWidth="1"/>
  </cols>
  <sheetData>
    <row r="1" spans="1:11" x14ac:dyDescent="0.3">
      <c r="A1" t="s">
        <v>1</v>
      </c>
      <c r="C1">
        <f>B2</f>
        <v>5110.57</v>
      </c>
      <c r="D1" s="2">
        <v>1</v>
      </c>
    </row>
    <row r="2" spans="1:11" hidden="1" x14ac:dyDescent="0.3">
      <c r="B2">
        <v>5110.57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3</v>
      </c>
      <c r="C3">
        <f>B4-B2</f>
        <v>63.039999999999964</v>
      </c>
      <c r="D3" s="2">
        <v>1</v>
      </c>
    </row>
    <row r="4" spans="1:11" hidden="1" x14ac:dyDescent="0.3">
      <c r="B4">
        <v>5173.6099999999997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4</v>
      </c>
      <c r="C5">
        <f t="shared" si="0"/>
        <v>161.11999999999989</v>
      </c>
      <c r="D5" s="2">
        <v>1</v>
      </c>
    </row>
    <row r="6" spans="1:11" hidden="1" x14ac:dyDescent="0.3">
      <c r="B6">
        <v>5334.73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5</v>
      </c>
      <c r="C7">
        <f t="shared" si="0"/>
        <v>20551.84</v>
      </c>
      <c r="D7" s="2">
        <v>1</v>
      </c>
    </row>
    <row r="8" spans="1:11" hidden="1" x14ac:dyDescent="0.3">
      <c r="B8">
        <v>25886.57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14.400000000001455</v>
      </c>
      <c r="D9" s="2">
        <v>1</v>
      </c>
    </row>
    <row r="10" spans="1:11" hidden="1" x14ac:dyDescent="0.3">
      <c r="B10">
        <v>25900.97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0</v>
      </c>
      <c r="C11">
        <f t="shared" si="0"/>
        <v>308.15999999999985</v>
      </c>
      <c r="D11" s="2">
        <v>1</v>
      </c>
    </row>
    <row r="12" spans="1:11" hidden="1" x14ac:dyDescent="0.3">
      <c r="B12">
        <v>26209.13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1</v>
      </c>
      <c r="C13">
        <f t="shared" si="0"/>
        <v>1042.0799999999981</v>
      </c>
      <c r="D13" s="2">
        <v>1</v>
      </c>
    </row>
    <row r="14" spans="1:11" hidden="1" x14ac:dyDescent="0.3">
      <c r="B14">
        <v>27251.21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3</v>
      </c>
      <c r="C15">
        <f t="shared" si="0"/>
        <v>31.680000000000291</v>
      </c>
      <c r="D15" s="2">
        <v>1</v>
      </c>
    </row>
    <row r="16" spans="1:11" hidden="1" x14ac:dyDescent="0.3">
      <c r="B16">
        <v>27282.89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4</v>
      </c>
      <c r="C17">
        <f t="shared" si="0"/>
        <v>6.2400000000016007</v>
      </c>
      <c r="D17" s="2">
        <v>1</v>
      </c>
    </row>
    <row r="18" spans="1:11" hidden="1" x14ac:dyDescent="0.3">
      <c r="B18">
        <v>27289.13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1</v>
      </c>
      <c r="C19">
        <f t="shared" si="0"/>
        <v>823.84000000000015</v>
      </c>
      <c r="D19" s="2">
        <v>1</v>
      </c>
    </row>
    <row r="20" spans="1:11" hidden="1" x14ac:dyDescent="0.3">
      <c r="B20">
        <v>28112.97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3</v>
      </c>
      <c r="C21">
        <f t="shared" si="0"/>
        <v>58.559999999997672</v>
      </c>
      <c r="D21" s="2">
        <v>1</v>
      </c>
    </row>
    <row r="22" spans="1:11" hidden="1" x14ac:dyDescent="0.3">
      <c r="B22">
        <v>28171.53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4</v>
      </c>
      <c r="C23">
        <f t="shared" si="0"/>
        <v>201.92000000000189</v>
      </c>
      <c r="D23" s="2">
        <v>1</v>
      </c>
    </row>
    <row r="24" spans="1:11" hidden="1" x14ac:dyDescent="0.3">
      <c r="B24">
        <v>28373.45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5</v>
      </c>
      <c r="C25">
        <f t="shared" si="0"/>
        <v>11760.48</v>
      </c>
      <c r="D25" s="2">
        <v>1</v>
      </c>
    </row>
    <row r="26" spans="1:11" hidden="1" x14ac:dyDescent="0.3">
      <c r="B26">
        <v>40133.93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69.919999999998254</v>
      </c>
      <c r="D27" s="2">
        <v>1</v>
      </c>
    </row>
    <row r="28" spans="1:11" hidden="1" x14ac:dyDescent="0.3">
      <c r="B28">
        <v>40203.85</v>
      </c>
      <c r="C28">
        <f>B29-B27</f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25</v>
      </c>
      <c r="C29">
        <f t="shared" si="0"/>
        <v>23091.83</v>
      </c>
      <c r="D29" s="2">
        <v>1</v>
      </c>
    </row>
    <row r="30" spans="1:11" hidden="1" x14ac:dyDescent="0.3">
      <c r="B30">
        <v>63295.68</v>
      </c>
      <c r="C30">
        <f>B31-B29</f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0</v>
      </c>
      <c r="C31">
        <f t="shared" si="0"/>
        <v>133.59999999999854</v>
      </c>
      <c r="D31" s="2">
        <v>1</v>
      </c>
    </row>
    <row r="32" spans="1:11" hidden="1" x14ac:dyDescent="0.3">
      <c r="B32">
        <v>63429.279999999999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1</v>
      </c>
      <c r="C33">
        <f t="shared" si="0"/>
        <v>1429.7099999999991</v>
      </c>
      <c r="D33" s="2">
        <v>1</v>
      </c>
    </row>
    <row r="34" spans="1:11" hidden="1" x14ac:dyDescent="0.3">
      <c r="B34">
        <v>64858.99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0</v>
      </c>
      <c r="C35">
        <f t="shared" si="0"/>
        <v>102.88000000000466</v>
      </c>
      <c r="D35" s="2">
        <v>1</v>
      </c>
    </row>
    <row r="36" spans="1:11" hidden="1" x14ac:dyDescent="0.3">
      <c r="B36">
        <v>64961.87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460.47999999999593</v>
      </c>
      <c r="D37" s="2">
        <v>1</v>
      </c>
    </row>
    <row r="38" spans="1:11" hidden="1" x14ac:dyDescent="0.3">
      <c r="B38">
        <v>65422.35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0</v>
      </c>
      <c r="C39">
        <f t="shared" si="0"/>
        <v>68.480000000003201</v>
      </c>
      <c r="D39" s="2">
        <v>1</v>
      </c>
    </row>
    <row r="40" spans="1:11" hidden="1" x14ac:dyDescent="0.3">
      <c r="B40">
        <v>65490.83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317.11999999999534</v>
      </c>
      <c r="D41" s="2">
        <v>1</v>
      </c>
    </row>
    <row r="42" spans="1:11" hidden="1" x14ac:dyDescent="0.3">
      <c r="B42">
        <v>65807.95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2</v>
      </c>
      <c r="C43">
        <f t="shared" si="0"/>
        <v>648.32000000000698</v>
      </c>
      <c r="D43" s="2">
        <v>1</v>
      </c>
    </row>
    <row r="44" spans="1:11" hidden="1" x14ac:dyDescent="0.3">
      <c r="B44">
        <v>66456.27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158.8799999999901</v>
      </c>
      <c r="D45" s="2">
        <v>1</v>
      </c>
    </row>
    <row r="46" spans="1:11" hidden="1" x14ac:dyDescent="0.3">
      <c r="B46">
        <v>66615.149999999994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0</v>
      </c>
      <c r="C47">
        <f t="shared" si="0"/>
        <v>67.680000000007567</v>
      </c>
      <c r="D47" s="2">
        <v>1</v>
      </c>
    </row>
    <row r="48" spans="1:11" hidden="1" x14ac:dyDescent="0.3">
      <c r="B48">
        <v>66682.83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0"/>
        <v>2060.9599999999919</v>
      </c>
      <c r="D49" s="2">
        <v>1</v>
      </c>
    </row>
    <row r="50" spans="1:11" hidden="1" x14ac:dyDescent="0.3">
      <c r="B50">
        <v>68743.789999999994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3</v>
      </c>
      <c r="C51">
        <f t="shared" si="0"/>
        <v>58.080000000001746</v>
      </c>
      <c r="D51" s="2">
        <v>1</v>
      </c>
    </row>
    <row r="52" spans="1:11" hidden="1" x14ac:dyDescent="0.3">
      <c r="B52">
        <v>68801.87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4</v>
      </c>
      <c r="C53">
        <f t="shared" si="0"/>
        <v>67.520000000004075</v>
      </c>
      <c r="D53" s="2">
        <v>1</v>
      </c>
    </row>
    <row r="54" spans="1:11" hidden="1" x14ac:dyDescent="0.3">
      <c r="B54">
        <v>68869.39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5</v>
      </c>
      <c r="C55">
        <f t="shared" si="0"/>
        <v>16468.160000000003</v>
      </c>
      <c r="D55" s="2">
        <v>1</v>
      </c>
    </row>
    <row r="56" spans="1:11" hidden="1" x14ac:dyDescent="0.3">
      <c r="B56">
        <v>85337.55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1</v>
      </c>
      <c r="C57">
        <f t="shared" si="0"/>
        <v>581.59999999999127</v>
      </c>
      <c r="D57" s="2">
        <v>1</v>
      </c>
    </row>
    <row r="58" spans="1:11" hidden="1" x14ac:dyDescent="0.3">
      <c r="B58">
        <v>85919.15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0</v>
      </c>
      <c r="C59">
        <f t="shared" si="0"/>
        <v>206.88000000000466</v>
      </c>
      <c r="D59" s="2">
        <v>1</v>
      </c>
    </row>
    <row r="60" spans="1:11" hidden="1" x14ac:dyDescent="0.3">
      <c r="B60">
        <v>86126.03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1502.8800000000047</v>
      </c>
      <c r="D61" s="2">
        <v>1</v>
      </c>
    </row>
    <row r="62" spans="1:11" hidden="1" x14ac:dyDescent="0.3">
      <c r="B62">
        <v>87628.91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3</v>
      </c>
      <c r="C63">
        <f t="shared" si="0"/>
        <v>56.319999999992433</v>
      </c>
      <c r="D63" s="2">
        <v>1</v>
      </c>
    </row>
    <row r="64" spans="1:11" hidden="1" x14ac:dyDescent="0.3">
      <c r="B64">
        <v>87685.23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4</v>
      </c>
      <c r="C65">
        <f t="shared" si="0"/>
        <v>252.63999999999942</v>
      </c>
      <c r="D65" s="2">
        <v>1</v>
      </c>
    </row>
    <row r="66" spans="1:11" hidden="1" x14ac:dyDescent="0.3">
      <c r="B66">
        <v>87937.87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5</v>
      </c>
      <c r="C67">
        <f t="shared" si="0"/>
        <v>84850.5</v>
      </c>
      <c r="D67" s="2">
        <v>1</v>
      </c>
    </row>
    <row r="68" spans="1:11" hidden="1" x14ac:dyDescent="0.3">
      <c r="B68">
        <v>172788.37</v>
      </c>
      <c r="C68">
        <f t="shared" ref="C68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hidden="1" x14ac:dyDescent="0.3">
      <c r="D69" s="2"/>
    </row>
    <row r="70" spans="1:11" hidden="1" x14ac:dyDescent="0.3">
      <c r="D70" s="2"/>
    </row>
    <row r="71" spans="1:11" hidden="1" x14ac:dyDescent="0.3">
      <c r="D71" s="2"/>
    </row>
    <row r="72" spans="1:11" hidden="1" x14ac:dyDescent="0.3">
      <c r="D72" s="2"/>
    </row>
    <row r="73" spans="1:11" hidden="1" x14ac:dyDescent="0.3">
      <c r="D73" s="2"/>
    </row>
    <row r="74" spans="1:11" hidden="1" x14ac:dyDescent="0.3">
      <c r="D74" s="2"/>
    </row>
    <row r="75" spans="1:11" hidden="1" x14ac:dyDescent="0.3">
      <c r="D75" s="2"/>
    </row>
    <row r="76" spans="1:11" hidden="1" x14ac:dyDescent="0.3">
      <c r="D76" s="2"/>
    </row>
    <row r="77" spans="1:11" hidden="1" x14ac:dyDescent="0.3">
      <c r="D77" s="2"/>
    </row>
    <row r="78" spans="1:11" hidden="1" x14ac:dyDescent="0.3">
      <c r="D78" s="2"/>
    </row>
    <row r="79" spans="1:11" hidden="1" x14ac:dyDescent="0.3">
      <c r="D79" s="2"/>
    </row>
    <row r="80" spans="1:11" hidden="1" x14ac:dyDescent="0.3">
      <c r="D80" s="2"/>
    </row>
    <row r="81" spans="4:4" hidden="1" x14ac:dyDescent="0.3">
      <c r="D81" s="2"/>
    </row>
    <row r="82" spans="4:4" hidden="1" x14ac:dyDescent="0.3">
      <c r="D82" s="2"/>
    </row>
    <row r="83" spans="4:4" hidden="1" x14ac:dyDescent="0.3">
      <c r="D83" s="2"/>
    </row>
    <row r="84" spans="4:4" hidden="1" x14ac:dyDescent="0.3">
      <c r="D84" s="2"/>
    </row>
    <row r="85" spans="4:4" hidden="1" x14ac:dyDescent="0.3">
      <c r="D85" s="2"/>
    </row>
    <row r="86" spans="4:4" hidden="1" x14ac:dyDescent="0.3">
      <c r="D86" s="2"/>
    </row>
    <row r="87" spans="4:4" hidden="1" x14ac:dyDescent="0.3">
      <c r="D87" s="2"/>
    </row>
    <row r="88" spans="4:4" hidden="1" x14ac:dyDescent="0.3">
      <c r="D88" s="2"/>
    </row>
    <row r="89" spans="4:4" hidden="1" x14ac:dyDescent="0.3">
      <c r="D89" s="2"/>
    </row>
    <row r="90" spans="4:4" hidden="1" x14ac:dyDescent="0.3">
      <c r="D90" s="2"/>
    </row>
    <row r="91" spans="4:4" hidden="1" x14ac:dyDescent="0.3">
      <c r="D91" s="2"/>
    </row>
    <row r="92" spans="4:4" hidden="1" x14ac:dyDescent="0.3">
      <c r="D92" s="2"/>
    </row>
    <row r="93" spans="4:4" hidden="1" x14ac:dyDescent="0.3">
      <c r="D93" s="2"/>
    </row>
    <row r="94" spans="4:4" hidden="1" x14ac:dyDescent="0.3">
      <c r="D94" s="2"/>
    </row>
    <row r="95" spans="4:4" hidden="1" x14ac:dyDescent="0.3">
      <c r="D95" s="2"/>
    </row>
    <row r="96" spans="4:4" hidden="1" x14ac:dyDescent="0.3">
      <c r="D96" s="2"/>
    </row>
    <row r="97" spans="4:4" hidden="1" x14ac:dyDescent="0.3">
      <c r="D97" s="2"/>
    </row>
    <row r="98" spans="4:4" hidden="1" x14ac:dyDescent="0.3">
      <c r="D98" s="2"/>
    </row>
    <row r="99" spans="4:4" hidden="1" x14ac:dyDescent="0.3">
      <c r="D99" s="2"/>
    </row>
    <row r="100" spans="4:4" hidden="1" x14ac:dyDescent="0.3">
      <c r="D100" s="2"/>
    </row>
    <row r="101" spans="4:4" hidden="1" x14ac:dyDescent="0.3">
      <c r="D101" s="2"/>
    </row>
    <row r="102" spans="4:4" hidden="1" x14ac:dyDescent="0.3">
      <c r="D102" s="2"/>
    </row>
    <row r="103" spans="4:4" hidden="1" x14ac:dyDescent="0.3">
      <c r="D103" s="2"/>
    </row>
    <row r="104" spans="4:4" hidden="1" x14ac:dyDescent="0.3">
      <c r="D104" s="2"/>
    </row>
    <row r="105" spans="4:4" hidden="1" x14ac:dyDescent="0.3">
      <c r="D105" s="2"/>
    </row>
    <row r="106" spans="4:4" hidden="1" x14ac:dyDescent="0.3">
      <c r="D106" s="2"/>
    </row>
    <row r="107" spans="4:4" hidden="1" x14ac:dyDescent="0.3">
      <c r="D107" s="2"/>
    </row>
    <row r="108" spans="4:4" hidden="1" x14ac:dyDescent="0.3">
      <c r="D108" s="2"/>
    </row>
    <row r="109" spans="4:4" hidden="1" x14ac:dyDescent="0.3">
      <c r="D109" s="2"/>
    </row>
    <row r="110" spans="4:4" hidden="1" x14ac:dyDescent="0.3">
      <c r="D110" s="2"/>
    </row>
    <row r="111" spans="4:4" hidden="1" x14ac:dyDescent="0.3">
      <c r="D111" s="2"/>
    </row>
    <row r="112" spans="4:4" hidden="1" x14ac:dyDescent="0.3">
      <c r="D112" s="2"/>
    </row>
    <row r="113" spans="4:4" hidden="1" x14ac:dyDescent="0.3">
      <c r="D113" s="2"/>
    </row>
    <row r="114" spans="4:4" hidden="1" x14ac:dyDescent="0.3">
      <c r="D114" s="2"/>
    </row>
    <row r="115" spans="4:4" hidden="1" x14ac:dyDescent="0.3">
      <c r="D115" s="2"/>
    </row>
    <row r="116" spans="4:4" hidden="1" x14ac:dyDescent="0.3">
      <c r="D116" s="2"/>
    </row>
    <row r="117" spans="4:4" hidden="1" x14ac:dyDescent="0.3">
      <c r="D117" s="2"/>
    </row>
    <row r="118" spans="4:4" hidden="1" x14ac:dyDescent="0.3">
      <c r="D118" s="2"/>
    </row>
    <row r="119" spans="4:4" hidden="1" x14ac:dyDescent="0.3">
      <c r="D119" s="2"/>
    </row>
    <row r="120" spans="4:4" hidden="1" x14ac:dyDescent="0.3">
      <c r="D120" s="2"/>
    </row>
    <row r="121" spans="4:4" hidden="1" x14ac:dyDescent="0.3">
      <c r="D121" s="2"/>
    </row>
    <row r="122" spans="4:4" hidden="1" x14ac:dyDescent="0.3">
      <c r="D122" s="2"/>
    </row>
    <row r="123" spans="4:4" hidden="1" x14ac:dyDescent="0.3">
      <c r="D123" s="2"/>
    </row>
    <row r="124" spans="4:4" hidden="1" x14ac:dyDescent="0.3">
      <c r="D124" s="2"/>
    </row>
    <row r="125" spans="4:4" hidden="1" x14ac:dyDescent="0.3">
      <c r="D125" s="2"/>
    </row>
    <row r="126" spans="4:4" hidden="1" x14ac:dyDescent="0.3">
      <c r="D126" s="2"/>
    </row>
    <row r="127" spans="4:4" hidden="1" x14ac:dyDescent="0.3">
      <c r="D127" s="2"/>
    </row>
    <row r="128" spans="4:4" hidden="1" x14ac:dyDescent="0.3">
      <c r="D128" s="2"/>
    </row>
    <row r="129" spans="4:4" hidden="1" x14ac:dyDescent="0.3">
      <c r="D129" s="2"/>
    </row>
    <row r="130" spans="4:4" hidden="1" x14ac:dyDescent="0.3">
      <c r="D130" s="2"/>
    </row>
    <row r="131" spans="4:4" hidden="1" x14ac:dyDescent="0.3">
      <c r="D131" s="2"/>
    </row>
    <row r="132" spans="4:4" hidden="1" x14ac:dyDescent="0.3">
      <c r="D132" s="2"/>
    </row>
    <row r="133" spans="4:4" hidden="1" x14ac:dyDescent="0.3">
      <c r="D133" s="2"/>
    </row>
    <row r="134" spans="4:4" hidden="1" x14ac:dyDescent="0.3">
      <c r="D134" s="2"/>
    </row>
    <row r="135" spans="4:4" hidden="1" x14ac:dyDescent="0.3">
      <c r="D135" s="2"/>
    </row>
    <row r="136" spans="4:4" hidden="1" x14ac:dyDescent="0.3">
      <c r="D136" s="2"/>
    </row>
    <row r="137" spans="4:4" hidden="1" x14ac:dyDescent="0.3">
      <c r="D137" s="2"/>
    </row>
    <row r="138" spans="4:4" hidden="1" x14ac:dyDescent="0.3">
      <c r="D138" s="2"/>
    </row>
    <row r="139" spans="4:4" hidden="1" x14ac:dyDescent="0.3">
      <c r="D139" s="2"/>
    </row>
    <row r="140" spans="4:4" hidden="1" x14ac:dyDescent="0.3">
      <c r="D140" s="2"/>
    </row>
    <row r="141" spans="4:4" hidden="1" x14ac:dyDescent="0.3">
      <c r="D141" s="2"/>
    </row>
    <row r="142" spans="4:4" hidden="1" x14ac:dyDescent="0.3">
      <c r="D142" s="2"/>
    </row>
    <row r="152" spans="1:7" x14ac:dyDescent="0.3">
      <c r="A152" t="s">
        <v>1</v>
      </c>
      <c r="C152">
        <v>5110.57</v>
      </c>
      <c r="D152">
        <f>COUNT(C152:C163)</f>
        <v>12</v>
      </c>
      <c r="E152">
        <f>AVERAGE(C152:C163)</f>
        <v>1131.0366666666639</v>
      </c>
      <c r="F152">
        <f>STDEV(C152:C163)</f>
        <v>1406.5793810280798</v>
      </c>
      <c r="G152">
        <f>F152/SQRT(D152)</f>
        <v>406.04449213656954</v>
      </c>
    </row>
    <row r="153" spans="1:7" x14ac:dyDescent="0.3">
      <c r="A153" t="s">
        <v>1</v>
      </c>
      <c r="C153">
        <v>14.400000000001455</v>
      </c>
    </row>
    <row r="154" spans="1:7" x14ac:dyDescent="0.3">
      <c r="A154" t="s">
        <v>1</v>
      </c>
      <c r="C154">
        <v>1042.0799999999981</v>
      </c>
    </row>
    <row r="155" spans="1:7" x14ac:dyDescent="0.3">
      <c r="A155" t="s">
        <v>1</v>
      </c>
      <c r="C155">
        <v>823.84000000000015</v>
      </c>
    </row>
    <row r="156" spans="1:7" x14ac:dyDescent="0.3">
      <c r="A156" t="s">
        <v>1</v>
      </c>
      <c r="C156">
        <v>69.919999999998254</v>
      </c>
    </row>
    <row r="157" spans="1:7" x14ac:dyDescent="0.3">
      <c r="A157" t="s">
        <v>1</v>
      </c>
      <c r="C157">
        <v>1429.7099999999991</v>
      </c>
    </row>
    <row r="158" spans="1:7" x14ac:dyDescent="0.3">
      <c r="A158" t="s">
        <v>1</v>
      </c>
      <c r="C158">
        <v>460.47999999999593</v>
      </c>
    </row>
    <row r="159" spans="1:7" x14ac:dyDescent="0.3">
      <c r="A159" t="s">
        <v>1</v>
      </c>
      <c r="C159">
        <v>317.11999999999534</v>
      </c>
    </row>
    <row r="160" spans="1:7" x14ac:dyDescent="0.3">
      <c r="A160" t="s">
        <v>1</v>
      </c>
      <c r="C160">
        <v>158.8799999999901</v>
      </c>
    </row>
    <row r="161" spans="1:7" x14ac:dyDescent="0.3">
      <c r="A161" t="s">
        <v>1</v>
      </c>
      <c r="C161">
        <v>2060.9599999999919</v>
      </c>
    </row>
    <row r="162" spans="1:7" x14ac:dyDescent="0.3">
      <c r="A162" t="s">
        <v>1</v>
      </c>
      <c r="C162">
        <v>581.59999999999127</v>
      </c>
    </row>
    <row r="163" spans="1:7" x14ac:dyDescent="0.3">
      <c r="A163" t="s">
        <v>1</v>
      </c>
      <c r="C163">
        <v>1502.8800000000047</v>
      </c>
    </row>
    <row r="164" spans="1:7" x14ac:dyDescent="0.3">
      <c r="A164" t="s">
        <v>3</v>
      </c>
      <c r="C164">
        <v>63.039999999999964</v>
      </c>
      <c r="D164">
        <f>COUNT(C164:C168)</f>
        <v>5</v>
      </c>
      <c r="E164">
        <f>AVERAGE(C164:C168)</f>
        <v>53.535999999998424</v>
      </c>
      <c r="F164">
        <f>STDEV(C164:C168)</f>
        <v>12.466454187136936</v>
      </c>
      <c r="G164">
        <f>F164/SQRT(D164)</f>
        <v>5.5751678001650147</v>
      </c>
    </row>
    <row r="165" spans="1:7" x14ac:dyDescent="0.3">
      <c r="A165" t="s">
        <v>3</v>
      </c>
      <c r="C165">
        <v>31.680000000000291</v>
      </c>
    </row>
    <row r="166" spans="1:7" x14ac:dyDescent="0.3">
      <c r="A166" t="s">
        <v>3</v>
      </c>
      <c r="C166">
        <v>58.559999999997672</v>
      </c>
    </row>
    <row r="167" spans="1:7" x14ac:dyDescent="0.3">
      <c r="A167" t="s">
        <v>3</v>
      </c>
      <c r="C167">
        <v>58.080000000001746</v>
      </c>
    </row>
    <row r="168" spans="1:7" x14ac:dyDescent="0.3">
      <c r="A168" t="s">
        <v>3</v>
      </c>
      <c r="C168">
        <v>56.319999999992433</v>
      </c>
    </row>
    <row r="169" spans="1:7" x14ac:dyDescent="0.3">
      <c r="A169" t="s">
        <v>4</v>
      </c>
      <c r="C169">
        <v>161.11999999999989</v>
      </c>
      <c r="D169">
        <f>COUNT(C169:C173)</f>
        <v>5</v>
      </c>
      <c r="E169">
        <f>AVERAGE(C169:C173)</f>
        <v>137.88800000000137</v>
      </c>
      <c r="F169">
        <f>STDEV(C169:C173)</f>
        <v>100.11330540941984</v>
      </c>
      <c r="G169">
        <f>F169/SQRT(D169)</f>
        <v>44.772031269532029</v>
      </c>
    </row>
    <row r="170" spans="1:7" x14ac:dyDescent="0.3">
      <c r="A170" t="s">
        <v>4</v>
      </c>
      <c r="C170">
        <v>6.2400000000016007</v>
      </c>
    </row>
    <row r="171" spans="1:7" x14ac:dyDescent="0.3">
      <c r="A171" t="s">
        <v>4</v>
      </c>
      <c r="C171">
        <v>201.92000000000189</v>
      </c>
    </row>
    <row r="172" spans="1:7" x14ac:dyDescent="0.3">
      <c r="A172" t="s">
        <v>4</v>
      </c>
      <c r="C172">
        <v>67.520000000004075</v>
      </c>
    </row>
    <row r="173" spans="1:7" x14ac:dyDescent="0.3">
      <c r="A173" t="s">
        <v>4</v>
      </c>
      <c r="C173">
        <v>252.63999999999942</v>
      </c>
    </row>
    <row r="174" spans="1:7" x14ac:dyDescent="0.3">
      <c r="A174" t="s">
        <v>5</v>
      </c>
      <c r="C174">
        <v>20551.84</v>
      </c>
      <c r="D174">
        <f>COUNT(C174:C177)</f>
        <v>4</v>
      </c>
      <c r="E174">
        <f>AVERAGE(C174:C177)</f>
        <v>33407.745000000003</v>
      </c>
      <c r="F174">
        <f>STDEV(C174:C177)</f>
        <v>34482.773270680627</v>
      </c>
      <c r="G174">
        <f>F174/SQRT(D174)</f>
        <v>17241.386635340314</v>
      </c>
    </row>
    <row r="175" spans="1:7" x14ac:dyDescent="0.3">
      <c r="A175" t="s">
        <v>5</v>
      </c>
      <c r="C175">
        <v>11760.48</v>
      </c>
    </row>
    <row r="176" spans="1:7" x14ac:dyDescent="0.3">
      <c r="A176" t="s">
        <v>5</v>
      </c>
      <c r="C176">
        <v>16468.160000000003</v>
      </c>
    </row>
    <row r="177" spans="1:11" x14ac:dyDescent="0.3">
      <c r="A177" t="s">
        <v>5</v>
      </c>
      <c r="C177">
        <v>84850.5</v>
      </c>
    </row>
    <row r="178" spans="1:11" x14ac:dyDescent="0.3">
      <c r="A178" t="s">
        <v>2</v>
      </c>
      <c r="C178">
        <v>648.32000000000698</v>
      </c>
      <c r="D178">
        <f>COUNT(C178:C178)</f>
        <v>1</v>
      </c>
      <c r="E178">
        <f>AVERAGE(C178:C178)</f>
        <v>648.32000000000698</v>
      </c>
      <c r="F178">
        <v>0</v>
      </c>
      <c r="G178">
        <f>F178/SQRT(D178)</f>
        <v>0</v>
      </c>
    </row>
    <row r="179" spans="1:11" x14ac:dyDescent="0.3">
      <c r="A179" t="s">
        <v>0</v>
      </c>
      <c r="C179">
        <v>308.15999999999985</v>
      </c>
      <c r="D179">
        <f>COUNT(C179:C184)</f>
        <v>6</v>
      </c>
      <c r="E179">
        <f>AVERAGE(C179:C184)</f>
        <v>147.94666666666976</v>
      </c>
      <c r="F179">
        <f>STDEV(C179:C184)</f>
        <v>93.953148040213847</v>
      </c>
      <c r="G179">
        <f>F179/SQRT(D179)</f>
        <v>38.35621207111555</v>
      </c>
    </row>
    <row r="180" spans="1:11" x14ac:dyDescent="0.3">
      <c r="A180" t="s">
        <v>0</v>
      </c>
      <c r="C180">
        <v>133.59999999999854</v>
      </c>
    </row>
    <row r="181" spans="1:11" x14ac:dyDescent="0.3">
      <c r="A181" t="s">
        <v>0</v>
      </c>
      <c r="C181">
        <v>102.88000000000466</v>
      </c>
    </row>
    <row r="182" spans="1:11" x14ac:dyDescent="0.3">
      <c r="A182" t="s">
        <v>0</v>
      </c>
      <c r="C182">
        <v>68.480000000003201</v>
      </c>
    </row>
    <row r="183" spans="1:11" x14ac:dyDescent="0.3">
      <c r="A183" t="s">
        <v>0</v>
      </c>
      <c r="C183">
        <v>67.680000000007567</v>
      </c>
    </row>
    <row r="184" spans="1:11" x14ac:dyDescent="0.3">
      <c r="A184" t="s">
        <v>0</v>
      </c>
      <c r="C184">
        <v>206.88000000000466</v>
      </c>
    </row>
    <row r="187" spans="1:11" x14ac:dyDescent="0.3">
      <c r="K187" t="s">
        <v>6</v>
      </c>
    </row>
    <row r="188" spans="1:11" x14ac:dyDescent="0.3">
      <c r="E188" t="s">
        <v>26</v>
      </c>
      <c r="F188" t="s">
        <v>7</v>
      </c>
      <c r="G188">
        <v>12</v>
      </c>
      <c r="H188">
        <v>1131.0366666666639</v>
      </c>
      <c r="I188">
        <v>1406.5793810280798</v>
      </c>
      <c r="J188">
        <v>406.04449213656954</v>
      </c>
      <c r="K188">
        <f>G188*H188</f>
        <v>13572.439999999966</v>
      </c>
    </row>
    <row r="189" spans="1:11" x14ac:dyDescent="0.3">
      <c r="E189" t="s">
        <v>26</v>
      </c>
      <c r="F189" t="s">
        <v>8</v>
      </c>
      <c r="G189">
        <v>5</v>
      </c>
      <c r="H189">
        <v>53.535999999998424</v>
      </c>
      <c r="I189">
        <v>12.466454187136936</v>
      </c>
      <c r="J189">
        <v>5.5751678001650147</v>
      </c>
      <c r="K189">
        <f>G189*H189</f>
        <v>267.67999999999211</v>
      </c>
    </row>
    <row r="190" spans="1:11" x14ac:dyDescent="0.3">
      <c r="E190" t="s">
        <v>26</v>
      </c>
      <c r="F190" t="s">
        <v>9</v>
      </c>
      <c r="G190">
        <v>5</v>
      </c>
      <c r="H190">
        <v>137.88800000000137</v>
      </c>
      <c r="I190">
        <v>100.11330540941984</v>
      </c>
      <c r="J190">
        <v>44.772031269532029</v>
      </c>
      <c r="K190">
        <f t="shared" ref="K190:K193" si="2">G190*H190</f>
        <v>689.44000000000688</v>
      </c>
    </row>
    <row r="191" spans="1:11" x14ac:dyDescent="0.3">
      <c r="E191" t="s">
        <v>26</v>
      </c>
      <c r="F191" t="s">
        <v>10</v>
      </c>
      <c r="G191">
        <v>4</v>
      </c>
      <c r="H191">
        <v>33407.745000000003</v>
      </c>
      <c r="I191">
        <v>34482.773270680627</v>
      </c>
      <c r="J191">
        <v>17241.386635340314</v>
      </c>
      <c r="K191">
        <f t="shared" si="2"/>
        <v>133630.98000000001</v>
      </c>
    </row>
    <row r="192" spans="1:11" x14ac:dyDescent="0.3">
      <c r="E192" t="s">
        <v>26</v>
      </c>
      <c r="F192" t="s">
        <v>11</v>
      </c>
      <c r="G192">
        <v>1</v>
      </c>
      <c r="H192">
        <v>648.32000000000698</v>
      </c>
      <c r="I192">
        <v>0</v>
      </c>
      <c r="J192">
        <v>0</v>
      </c>
      <c r="K192">
        <f t="shared" si="2"/>
        <v>648.32000000000698</v>
      </c>
    </row>
    <row r="193" spans="5:11" x14ac:dyDescent="0.3">
      <c r="E193" t="s">
        <v>26</v>
      </c>
      <c r="F193" t="s">
        <v>12</v>
      </c>
      <c r="G193">
        <v>6</v>
      </c>
      <c r="H193">
        <v>147.94666666666976</v>
      </c>
      <c r="I193">
        <v>93.953148040213847</v>
      </c>
      <c r="J193">
        <v>38.35621207111555</v>
      </c>
      <c r="K193">
        <f t="shared" si="2"/>
        <v>887.68000000001848</v>
      </c>
    </row>
    <row r="194" spans="5:11" x14ac:dyDescent="0.3">
      <c r="K194">
        <f>SUM(K188:K193)</f>
        <v>149696.54</v>
      </c>
    </row>
  </sheetData>
  <autoFilter ref="D1:D142">
    <filterColumn colId="0">
      <filters>
        <filter val="1"/>
      </filters>
    </filterColumn>
  </autoFilter>
  <sortState ref="A152:C185">
    <sortCondition ref="A15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24"/>
  <sheetViews>
    <sheetView topLeftCell="A203" workbookViewId="0">
      <selection activeCell="E218" sqref="E218:K223"/>
    </sheetView>
  </sheetViews>
  <sheetFormatPr defaultRowHeight="14.4" x14ac:dyDescent="0.3"/>
  <cols>
    <col min="1" max="1" width="15" customWidth="1"/>
    <col min="2" max="2" width="10" bestFit="1" customWidth="1"/>
    <col min="3" max="3" width="10.6640625" bestFit="1" customWidth="1"/>
    <col min="5" max="5" width="9.21875" bestFit="1" customWidth="1"/>
    <col min="7" max="9" width="8.5546875" bestFit="1" customWidth="1"/>
  </cols>
  <sheetData>
    <row r="1" spans="1:11" x14ac:dyDescent="0.3">
      <c r="A1" t="s">
        <v>0</v>
      </c>
      <c r="C1">
        <f>B2</f>
        <v>1336.56</v>
      </c>
      <c r="D1" s="2">
        <v>1</v>
      </c>
    </row>
    <row r="2" spans="1:11" hidden="1" x14ac:dyDescent="0.3">
      <c r="B2">
        <v>1336.56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3</v>
      </c>
      <c r="C3">
        <f>B4-B2</f>
        <v>40.799999999999955</v>
      </c>
      <c r="D3" s="2">
        <v>1</v>
      </c>
    </row>
    <row r="4" spans="1:11" hidden="1" x14ac:dyDescent="0.3">
      <c r="B4">
        <v>1377.36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4</v>
      </c>
      <c r="C5">
        <f t="shared" si="0"/>
        <v>140.6400000000001</v>
      </c>
      <c r="D5" s="2">
        <v>1</v>
      </c>
    </row>
    <row r="6" spans="1:11" hidden="1" x14ac:dyDescent="0.3">
      <c r="B6">
        <v>1518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5</v>
      </c>
      <c r="C7">
        <f t="shared" si="0"/>
        <v>3796.24</v>
      </c>
      <c r="D7" s="2">
        <v>1</v>
      </c>
    </row>
    <row r="8" spans="1:11" hidden="1" x14ac:dyDescent="0.3">
      <c r="B8">
        <v>5314.24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1332.6400000000003</v>
      </c>
      <c r="D9" s="2">
        <v>1</v>
      </c>
    </row>
    <row r="10" spans="1:11" hidden="1" x14ac:dyDescent="0.3">
      <c r="B10">
        <v>6646.88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3</v>
      </c>
      <c r="C11">
        <f t="shared" si="0"/>
        <v>96</v>
      </c>
      <c r="D11" s="2">
        <v>1</v>
      </c>
    </row>
    <row r="12" spans="1:11" hidden="1" x14ac:dyDescent="0.3">
      <c r="B12">
        <v>6742.88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4</v>
      </c>
      <c r="C13">
        <f t="shared" si="0"/>
        <v>60.960000000000036</v>
      </c>
      <c r="D13" s="2">
        <v>1</v>
      </c>
    </row>
    <row r="14" spans="1:11" hidden="1" x14ac:dyDescent="0.3">
      <c r="B14">
        <v>6803.84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5</v>
      </c>
      <c r="C15">
        <f t="shared" si="0"/>
        <v>3906.8799999999992</v>
      </c>
      <c r="D15" s="2">
        <v>1</v>
      </c>
    </row>
    <row r="16" spans="1:11" hidden="1" x14ac:dyDescent="0.3">
      <c r="B16">
        <v>10710.72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186.40000000000146</v>
      </c>
      <c r="D17" s="2">
        <v>1</v>
      </c>
    </row>
    <row r="18" spans="1:11" hidden="1" x14ac:dyDescent="0.3">
      <c r="B18">
        <v>10897.12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0</v>
      </c>
      <c r="C19">
        <f t="shared" si="0"/>
        <v>323.51999999999862</v>
      </c>
      <c r="D19" s="2">
        <v>1</v>
      </c>
    </row>
    <row r="20" spans="1:11" hidden="1" x14ac:dyDescent="0.3">
      <c r="B20">
        <v>11220.64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599.04000000000087</v>
      </c>
      <c r="D21" s="2">
        <v>1</v>
      </c>
    </row>
    <row r="22" spans="1:11" hidden="1" x14ac:dyDescent="0.3">
      <c r="B22">
        <v>11819.68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2</v>
      </c>
      <c r="C23">
        <f t="shared" si="0"/>
        <v>138.8799999999992</v>
      </c>
      <c r="D23" s="2">
        <v>1</v>
      </c>
    </row>
    <row r="24" spans="1:11" hidden="1" x14ac:dyDescent="0.3">
      <c r="B24">
        <v>11958.56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47.040000000000873</v>
      </c>
      <c r="D25" s="2">
        <v>1</v>
      </c>
    </row>
    <row r="26" spans="1:11" hidden="1" x14ac:dyDescent="0.3">
      <c r="B26">
        <v>12005.6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2</v>
      </c>
      <c r="C27">
        <f t="shared" si="0"/>
        <v>61.760000000000218</v>
      </c>
      <c r="D27" s="2">
        <v>1</v>
      </c>
    </row>
    <row r="28" spans="1:11" hidden="1" x14ac:dyDescent="0.3">
      <c r="B28">
        <v>12067.36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1</v>
      </c>
      <c r="C29">
        <f t="shared" si="0"/>
        <v>64</v>
      </c>
      <c r="D29" s="2">
        <v>1</v>
      </c>
    </row>
    <row r="30" spans="1:11" hidden="1" x14ac:dyDescent="0.3">
      <c r="B30">
        <v>12131.36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0</v>
      </c>
      <c r="C31">
        <f t="shared" si="0"/>
        <v>1088.9599999999991</v>
      </c>
      <c r="D31" s="2">
        <v>1</v>
      </c>
    </row>
    <row r="32" spans="1:11" hidden="1" x14ac:dyDescent="0.3">
      <c r="B32">
        <v>13220.32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1</v>
      </c>
      <c r="C33">
        <f t="shared" si="0"/>
        <v>1332.4400000000005</v>
      </c>
      <c r="D33" s="2">
        <v>1</v>
      </c>
    </row>
    <row r="34" spans="1:11" hidden="1" x14ac:dyDescent="0.3">
      <c r="B34">
        <v>14552.76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3</v>
      </c>
      <c r="C35">
        <f t="shared" si="0"/>
        <v>41.280000000000655</v>
      </c>
      <c r="D35" s="2">
        <v>1</v>
      </c>
    </row>
    <row r="36" spans="1:11" hidden="1" x14ac:dyDescent="0.3">
      <c r="B36">
        <v>14594.04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4</v>
      </c>
      <c r="C37">
        <f t="shared" si="0"/>
        <v>278.07999999999993</v>
      </c>
      <c r="D37" s="2">
        <v>1</v>
      </c>
    </row>
    <row r="38" spans="1:11" hidden="1" x14ac:dyDescent="0.3">
      <c r="B38">
        <v>14872.12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5</v>
      </c>
      <c r="C39">
        <f t="shared" si="0"/>
        <v>6024.6399999999976</v>
      </c>
      <c r="D39" s="2">
        <v>1</v>
      </c>
    </row>
    <row r="40" spans="1:11" hidden="1" x14ac:dyDescent="0.3">
      <c r="B40">
        <v>20896.759999999998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29.760000000002037</v>
      </c>
      <c r="D41" s="2">
        <v>1</v>
      </c>
    </row>
    <row r="42" spans="1:11" hidden="1" x14ac:dyDescent="0.3">
      <c r="B42">
        <v>20926.52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0</v>
      </c>
      <c r="C43">
        <f t="shared" si="0"/>
        <v>919.72000000000116</v>
      </c>
      <c r="D43" s="2">
        <v>1</v>
      </c>
    </row>
    <row r="44" spans="1:11" hidden="1" x14ac:dyDescent="0.3">
      <c r="B44">
        <v>21846.240000000002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440</v>
      </c>
      <c r="D45" s="2">
        <v>1</v>
      </c>
    </row>
    <row r="46" spans="1:11" hidden="1" x14ac:dyDescent="0.3">
      <c r="B46">
        <v>22286.240000000002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0</v>
      </c>
      <c r="C47">
        <f t="shared" si="0"/>
        <v>725.59999999999854</v>
      </c>
      <c r="D47" s="2">
        <v>1</v>
      </c>
    </row>
    <row r="48" spans="1:11" hidden="1" x14ac:dyDescent="0.3">
      <c r="B48">
        <v>23011.84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0"/>
        <v>1357.119999999999</v>
      </c>
      <c r="D49" s="2">
        <v>1</v>
      </c>
    </row>
    <row r="50" spans="1:11" hidden="1" x14ac:dyDescent="0.3">
      <c r="B50">
        <v>24368.959999999999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3</v>
      </c>
      <c r="C51">
        <f t="shared" si="0"/>
        <v>88.159999999999854</v>
      </c>
      <c r="D51" s="2">
        <v>1</v>
      </c>
    </row>
    <row r="52" spans="1:11" hidden="1" x14ac:dyDescent="0.3">
      <c r="B52">
        <v>24457.119999999999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4</v>
      </c>
      <c r="C53">
        <f t="shared" si="0"/>
        <v>181.92000000000189</v>
      </c>
      <c r="D53" s="2">
        <v>1</v>
      </c>
    </row>
    <row r="54" spans="1:11" hidden="1" x14ac:dyDescent="0.3">
      <c r="B54">
        <v>24639.040000000001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5</v>
      </c>
      <c r="C55">
        <f t="shared" si="0"/>
        <v>5873.119999999999</v>
      </c>
      <c r="D55" s="2">
        <v>1</v>
      </c>
    </row>
    <row r="56" spans="1:11" hidden="1" x14ac:dyDescent="0.3">
      <c r="B56">
        <v>30512.16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1</v>
      </c>
      <c r="C57">
        <f t="shared" si="0"/>
        <v>69.599999999998545</v>
      </c>
      <c r="D57" s="2">
        <v>1</v>
      </c>
    </row>
    <row r="58" spans="1:11" hidden="1" x14ac:dyDescent="0.3">
      <c r="B58">
        <v>30581.759999999998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0</v>
      </c>
      <c r="C59">
        <f t="shared" si="0"/>
        <v>1107.0400000000009</v>
      </c>
      <c r="D59" s="2">
        <v>1</v>
      </c>
    </row>
    <row r="60" spans="1:11" hidden="1" x14ac:dyDescent="0.3">
      <c r="B60">
        <v>31688.799999999999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903.52000000000044</v>
      </c>
      <c r="D61" s="2">
        <v>1</v>
      </c>
    </row>
    <row r="62" spans="1:11" hidden="1" x14ac:dyDescent="0.3">
      <c r="B62">
        <v>32592.32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2</v>
      </c>
      <c r="C63">
        <f t="shared" si="0"/>
        <v>134.40000000000146</v>
      </c>
      <c r="D63" s="2">
        <v>1</v>
      </c>
    </row>
    <row r="64" spans="1:11" hidden="1" x14ac:dyDescent="0.3">
      <c r="B64">
        <v>32726.720000000001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1</v>
      </c>
      <c r="C65">
        <f t="shared" si="0"/>
        <v>8.6399999999994179</v>
      </c>
      <c r="D65" s="2">
        <v>1</v>
      </c>
    </row>
    <row r="66" spans="1:11" hidden="1" x14ac:dyDescent="0.3">
      <c r="B66">
        <v>32735.360000000001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0</v>
      </c>
      <c r="C67">
        <f t="shared" si="0"/>
        <v>936.80000000000291</v>
      </c>
      <c r="D67" s="2">
        <v>1</v>
      </c>
    </row>
    <row r="68" spans="1:11" hidden="1" x14ac:dyDescent="0.3">
      <c r="B68">
        <v>33672.160000000003</v>
      </c>
      <c r="C68">
        <f t="shared" ref="C68:C112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1569.5999999999985</v>
      </c>
      <c r="D69" s="2">
        <v>1</v>
      </c>
    </row>
    <row r="70" spans="1:11" hidden="1" x14ac:dyDescent="0.3">
      <c r="B70">
        <v>35241.760000000002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3</v>
      </c>
      <c r="C71">
        <f t="shared" si="1"/>
        <v>123.83999999999651</v>
      </c>
      <c r="D71" s="2">
        <v>1</v>
      </c>
    </row>
    <row r="72" spans="1:11" hidden="1" x14ac:dyDescent="0.3">
      <c r="B72">
        <v>35365.599999999999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4</v>
      </c>
      <c r="C73">
        <f t="shared" si="1"/>
        <v>52.80000000000291</v>
      </c>
      <c r="D73" s="2">
        <v>1</v>
      </c>
    </row>
    <row r="74" spans="1:11" hidden="1" x14ac:dyDescent="0.3">
      <c r="B74">
        <v>35418.400000000001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5</v>
      </c>
      <c r="C75">
        <f t="shared" si="1"/>
        <v>99.839999999996508</v>
      </c>
      <c r="D75" s="2">
        <v>1</v>
      </c>
    </row>
    <row r="76" spans="1:11" hidden="1" x14ac:dyDescent="0.3">
      <c r="B76">
        <v>35518.239999999998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1"/>
        <v>304.95999999999913</v>
      </c>
      <c r="D77" s="2">
        <v>1</v>
      </c>
    </row>
    <row r="78" spans="1:11" hidden="1" x14ac:dyDescent="0.3">
      <c r="B78">
        <v>35823.199999999997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3</v>
      </c>
      <c r="C79">
        <f t="shared" si="1"/>
        <v>75.360000000000582</v>
      </c>
      <c r="D79" s="2">
        <v>1</v>
      </c>
    </row>
    <row r="80" spans="1:11" hidden="1" x14ac:dyDescent="0.3">
      <c r="B80">
        <v>35898.559999999998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4</v>
      </c>
      <c r="C81">
        <f t="shared" si="1"/>
        <v>271.52000000000407</v>
      </c>
      <c r="D81" s="2">
        <v>1</v>
      </c>
    </row>
    <row r="82" spans="1:11" hidden="1" x14ac:dyDescent="0.3">
      <c r="B82">
        <v>36170.080000000002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5</v>
      </c>
      <c r="C83">
        <f t="shared" si="1"/>
        <v>14519.839999999997</v>
      </c>
      <c r="D83" s="2">
        <v>1</v>
      </c>
    </row>
    <row r="84" spans="1:11" hidden="1" x14ac:dyDescent="0.3">
      <c r="B84">
        <v>50689.919999999998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1</v>
      </c>
      <c r="C85">
        <f t="shared" si="1"/>
        <v>100.80000000000291</v>
      </c>
      <c r="D85" s="2">
        <v>1</v>
      </c>
    </row>
    <row r="86" spans="1:11" hidden="1" x14ac:dyDescent="0.3">
      <c r="B86">
        <v>50790.720000000001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0</v>
      </c>
      <c r="C87">
        <f t="shared" si="1"/>
        <v>2835.6800000000003</v>
      </c>
      <c r="D87" s="2">
        <v>1</v>
      </c>
    </row>
    <row r="88" spans="1:11" hidden="1" x14ac:dyDescent="0.3">
      <c r="B88">
        <v>53626.400000000001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1</v>
      </c>
      <c r="C89">
        <f t="shared" si="1"/>
        <v>36.959999999999127</v>
      </c>
      <c r="D89" s="2">
        <v>1</v>
      </c>
    </row>
    <row r="90" spans="1:11" hidden="1" x14ac:dyDescent="0.3">
      <c r="B90">
        <v>53663.360000000001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0</v>
      </c>
      <c r="C91">
        <f t="shared" si="1"/>
        <v>131.83999999999651</v>
      </c>
      <c r="D91" s="2">
        <v>1</v>
      </c>
    </row>
    <row r="92" spans="1:11" hidden="1" x14ac:dyDescent="0.3">
      <c r="B92">
        <v>53795.199999999997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1</v>
      </c>
      <c r="C93">
        <f t="shared" si="1"/>
        <v>499.36000000000058</v>
      </c>
      <c r="D93" s="2">
        <v>1</v>
      </c>
    </row>
    <row r="94" spans="1:11" hidden="1" x14ac:dyDescent="0.3">
      <c r="B94">
        <v>54294.559999999998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0</v>
      </c>
      <c r="C95">
        <f t="shared" si="1"/>
        <v>1240.6500000000015</v>
      </c>
      <c r="D95" s="2">
        <v>1</v>
      </c>
    </row>
    <row r="96" spans="1:11" hidden="1" x14ac:dyDescent="0.3">
      <c r="B96">
        <v>55535.21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1</v>
      </c>
      <c r="C97">
        <f t="shared" si="1"/>
        <v>1101.760000000002</v>
      </c>
      <c r="D97" s="2">
        <v>1</v>
      </c>
    </row>
    <row r="98" spans="1:11" hidden="1" x14ac:dyDescent="0.3">
      <c r="B98">
        <v>56636.97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0</v>
      </c>
      <c r="C99">
        <f t="shared" si="1"/>
        <v>1611.5199999999968</v>
      </c>
      <c r="D99" s="2">
        <v>1</v>
      </c>
    </row>
    <row r="100" spans="1:11" hidden="1" x14ac:dyDescent="0.3">
      <c r="B100">
        <v>58248.49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1</v>
      </c>
      <c r="C101">
        <f t="shared" si="1"/>
        <v>1040.9599999999991</v>
      </c>
      <c r="D101" s="2">
        <v>1</v>
      </c>
    </row>
    <row r="102" spans="1:11" hidden="1" x14ac:dyDescent="0.3">
      <c r="B102">
        <v>59289.45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3</v>
      </c>
      <c r="C103">
        <f t="shared" si="1"/>
        <v>90.720000000001164</v>
      </c>
      <c r="D103" s="2">
        <v>1</v>
      </c>
    </row>
    <row r="104" spans="1:11" hidden="1" x14ac:dyDescent="0.3">
      <c r="B104">
        <v>59380.17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4</v>
      </c>
      <c r="C105">
        <f t="shared" si="1"/>
        <v>429.59999999999854</v>
      </c>
      <c r="D105" s="2">
        <v>1</v>
      </c>
    </row>
    <row r="106" spans="1:11" hidden="1" x14ac:dyDescent="0.3">
      <c r="B106">
        <v>59809.77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5</v>
      </c>
      <c r="C107">
        <f t="shared" si="1"/>
        <v>30400.159999999996</v>
      </c>
      <c r="D107" s="2">
        <v>1</v>
      </c>
    </row>
    <row r="108" spans="1:11" hidden="1" x14ac:dyDescent="0.3">
      <c r="B108">
        <v>90209.93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1</v>
      </c>
      <c r="C109">
        <f t="shared" si="1"/>
        <v>8.1600000000034925</v>
      </c>
      <c r="D109" s="2">
        <v>1</v>
      </c>
    </row>
    <row r="110" spans="1:11" hidden="1" x14ac:dyDescent="0.3">
      <c r="B110">
        <v>90218.09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D111" s="2"/>
    </row>
    <row r="112" spans="1:11" hidden="1" x14ac:dyDescent="0.3">
      <c r="B112">
        <v>151189.76999999999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4:4" hidden="1" x14ac:dyDescent="0.3">
      <c r="D113" s="2"/>
    </row>
    <row r="114" spans="4:4" hidden="1" x14ac:dyDescent="0.3">
      <c r="D114" s="2"/>
    </row>
    <row r="115" spans="4:4" hidden="1" x14ac:dyDescent="0.3">
      <c r="D115" s="2"/>
    </row>
    <row r="116" spans="4:4" hidden="1" x14ac:dyDescent="0.3">
      <c r="D116" s="2"/>
    </row>
    <row r="117" spans="4:4" hidden="1" x14ac:dyDescent="0.3">
      <c r="D117" s="2"/>
    </row>
    <row r="118" spans="4:4" hidden="1" x14ac:dyDescent="0.3">
      <c r="D118" s="2"/>
    </row>
    <row r="119" spans="4:4" hidden="1" x14ac:dyDescent="0.3">
      <c r="D119" s="2"/>
    </row>
    <row r="120" spans="4:4" hidden="1" x14ac:dyDescent="0.3">
      <c r="D120" s="2"/>
    </row>
    <row r="121" spans="4:4" hidden="1" x14ac:dyDescent="0.3">
      <c r="D121" s="2"/>
    </row>
    <row r="122" spans="4:4" hidden="1" x14ac:dyDescent="0.3">
      <c r="D122" s="2"/>
    </row>
    <row r="123" spans="4:4" hidden="1" x14ac:dyDescent="0.3">
      <c r="D123" s="2"/>
    </row>
    <row r="124" spans="4:4" hidden="1" x14ac:dyDescent="0.3">
      <c r="D124" s="2"/>
    </row>
    <row r="125" spans="4:4" hidden="1" x14ac:dyDescent="0.3">
      <c r="D125" s="2"/>
    </row>
    <row r="126" spans="4:4" hidden="1" x14ac:dyDescent="0.3">
      <c r="D126" s="2"/>
    </row>
    <row r="127" spans="4:4" hidden="1" x14ac:dyDescent="0.3">
      <c r="D127" s="2"/>
    </row>
    <row r="128" spans="4:4" hidden="1" x14ac:dyDescent="0.3">
      <c r="D128" s="2"/>
    </row>
    <row r="129" spans="4:4" hidden="1" x14ac:dyDescent="0.3">
      <c r="D129" s="2"/>
    </row>
    <row r="130" spans="4:4" hidden="1" x14ac:dyDescent="0.3">
      <c r="D130" s="2"/>
    </row>
    <row r="131" spans="4:4" hidden="1" x14ac:dyDescent="0.3">
      <c r="D131" s="2"/>
    </row>
    <row r="132" spans="4:4" hidden="1" x14ac:dyDescent="0.3">
      <c r="D132" s="2"/>
    </row>
    <row r="133" spans="4:4" hidden="1" x14ac:dyDescent="0.3">
      <c r="D133" s="2"/>
    </row>
    <row r="134" spans="4:4" hidden="1" x14ac:dyDescent="0.3">
      <c r="D134" s="2"/>
    </row>
    <row r="135" spans="4:4" hidden="1" x14ac:dyDescent="0.3">
      <c r="D135" s="2"/>
    </row>
    <row r="136" spans="4:4" hidden="1" x14ac:dyDescent="0.3">
      <c r="D136" s="2"/>
    </row>
    <row r="137" spans="4:4" hidden="1" x14ac:dyDescent="0.3">
      <c r="D137" s="2"/>
    </row>
    <row r="138" spans="4:4" hidden="1" x14ac:dyDescent="0.3">
      <c r="D138" s="2"/>
    </row>
    <row r="139" spans="4:4" hidden="1" x14ac:dyDescent="0.3">
      <c r="D139" s="2"/>
    </row>
    <row r="140" spans="4:4" hidden="1" x14ac:dyDescent="0.3">
      <c r="D140" s="2"/>
    </row>
    <row r="141" spans="4:4" hidden="1" x14ac:dyDescent="0.3">
      <c r="D141" s="2"/>
    </row>
    <row r="142" spans="4:4" hidden="1" x14ac:dyDescent="0.3">
      <c r="D142" s="2"/>
    </row>
    <row r="143" spans="4:4" hidden="1" x14ac:dyDescent="0.3">
      <c r="D143" s="2"/>
    </row>
    <row r="144" spans="4:4" hidden="1" x14ac:dyDescent="0.3">
      <c r="D144" s="2"/>
    </row>
    <row r="145" spans="4:4" hidden="1" x14ac:dyDescent="0.3">
      <c r="D145" s="2"/>
    </row>
    <row r="146" spans="4:4" hidden="1" x14ac:dyDescent="0.3">
      <c r="D146" s="2"/>
    </row>
    <row r="147" spans="4:4" hidden="1" x14ac:dyDescent="0.3">
      <c r="D147" s="2"/>
    </row>
    <row r="148" spans="4:4" hidden="1" x14ac:dyDescent="0.3">
      <c r="D148" s="2"/>
    </row>
    <row r="149" spans="4:4" hidden="1" x14ac:dyDescent="0.3">
      <c r="D149" s="2"/>
    </row>
    <row r="150" spans="4:4" hidden="1" x14ac:dyDescent="0.3">
      <c r="D150" s="2"/>
    </row>
    <row r="151" spans="4:4" hidden="1" x14ac:dyDescent="0.3">
      <c r="D151" s="2"/>
    </row>
    <row r="152" spans="4:4" hidden="1" x14ac:dyDescent="0.3">
      <c r="D152" s="2"/>
    </row>
    <row r="153" spans="4:4" hidden="1" x14ac:dyDescent="0.3">
      <c r="D153" s="2"/>
    </row>
    <row r="154" spans="4:4" hidden="1" x14ac:dyDescent="0.3">
      <c r="D154" s="2"/>
    </row>
    <row r="161" spans="1:7" x14ac:dyDescent="0.3">
      <c r="A161" t="s">
        <v>1</v>
      </c>
      <c r="C161">
        <v>1332.6400000000003</v>
      </c>
      <c r="D161">
        <f>COUNT(C161:C180)</f>
        <v>20</v>
      </c>
      <c r="E161">
        <f>AVERAGE(C161:C180)</f>
        <v>551.63800000000049</v>
      </c>
      <c r="F161">
        <f>STDEV(C161:C180)</f>
        <v>554.30076934914314</v>
      </c>
      <c r="G161">
        <f>F161/SQRT(D161)</f>
        <v>123.94542002451159</v>
      </c>
    </row>
    <row r="162" spans="1:7" x14ac:dyDescent="0.3">
      <c r="A162" t="s">
        <v>1</v>
      </c>
      <c r="C162">
        <v>186.40000000000146</v>
      </c>
    </row>
    <row r="163" spans="1:7" x14ac:dyDescent="0.3">
      <c r="A163" t="s">
        <v>1</v>
      </c>
      <c r="C163">
        <v>599.04000000000087</v>
      </c>
    </row>
    <row r="164" spans="1:7" x14ac:dyDescent="0.3">
      <c r="A164" t="s">
        <v>1</v>
      </c>
      <c r="C164">
        <v>47.040000000000873</v>
      </c>
    </row>
    <row r="165" spans="1:7" x14ac:dyDescent="0.3">
      <c r="A165" t="s">
        <v>1</v>
      </c>
      <c r="C165">
        <v>64</v>
      </c>
    </row>
    <row r="166" spans="1:7" x14ac:dyDescent="0.3">
      <c r="A166" t="s">
        <v>1</v>
      </c>
      <c r="C166">
        <v>1332.4400000000005</v>
      </c>
    </row>
    <row r="167" spans="1:7" x14ac:dyDescent="0.3">
      <c r="A167" t="s">
        <v>1</v>
      </c>
      <c r="C167">
        <v>29.760000000002037</v>
      </c>
    </row>
    <row r="168" spans="1:7" x14ac:dyDescent="0.3">
      <c r="A168" t="s">
        <v>1</v>
      </c>
      <c r="C168">
        <v>440</v>
      </c>
    </row>
    <row r="169" spans="1:7" x14ac:dyDescent="0.3">
      <c r="A169" t="s">
        <v>1</v>
      </c>
      <c r="C169">
        <v>1357.119999999999</v>
      </c>
    </row>
    <row r="170" spans="1:7" x14ac:dyDescent="0.3">
      <c r="A170" t="s">
        <v>1</v>
      </c>
      <c r="C170">
        <v>69.599999999998545</v>
      </c>
    </row>
    <row r="171" spans="1:7" x14ac:dyDescent="0.3">
      <c r="A171" t="s">
        <v>1</v>
      </c>
      <c r="C171">
        <v>903.52000000000044</v>
      </c>
    </row>
    <row r="172" spans="1:7" x14ac:dyDescent="0.3">
      <c r="A172" t="s">
        <v>1</v>
      </c>
      <c r="C172">
        <v>8.6399999999994179</v>
      </c>
    </row>
    <row r="173" spans="1:7" x14ac:dyDescent="0.3">
      <c r="A173" t="s">
        <v>1</v>
      </c>
      <c r="C173">
        <v>1569.5999999999985</v>
      </c>
    </row>
    <row r="174" spans="1:7" x14ac:dyDescent="0.3">
      <c r="A174" t="s">
        <v>1</v>
      </c>
      <c r="C174">
        <v>304.95999999999913</v>
      </c>
    </row>
    <row r="175" spans="1:7" x14ac:dyDescent="0.3">
      <c r="A175" t="s">
        <v>1</v>
      </c>
      <c r="C175">
        <v>100.80000000000291</v>
      </c>
    </row>
    <row r="176" spans="1:7" x14ac:dyDescent="0.3">
      <c r="A176" t="s">
        <v>1</v>
      </c>
      <c r="C176">
        <v>36.959999999999127</v>
      </c>
    </row>
    <row r="177" spans="1:7" x14ac:dyDescent="0.3">
      <c r="A177" t="s">
        <v>1</v>
      </c>
      <c r="C177">
        <v>499.36000000000058</v>
      </c>
    </row>
    <row r="178" spans="1:7" x14ac:dyDescent="0.3">
      <c r="A178" t="s">
        <v>1</v>
      </c>
      <c r="C178">
        <v>1101.760000000002</v>
      </c>
    </row>
    <row r="179" spans="1:7" x14ac:dyDescent="0.3">
      <c r="A179" t="s">
        <v>1</v>
      </c>
      <c r="C179">
        <v>1040.9599999999991</v>
      </c>
    </row>
    <row r="180" spans="1:7" x14ac:dyDescent="0.3">
      <c r="A180" t="s">
        <v>1</v>
      </c>
      <c r="C180">
        <v>8.1600000000034925</v>
      </c>
    </row>
    <row r="181" spans="1:7" x14ac:dyDescent="0.3">
      <c r="A181" t="s">
        <v>3</v>
      </c>
      <c r="C181">
        <v>40.799999999999955</v>
      </c>
      <c r="D181">
        <f>COUNT(C181:C187)</f>
        <v>7</v>
      </c>
      <c r="E181">
        <f>AVERAGE(C181:C187)</f>
        <v>79.451428571428394</v>
      </c>
      <c r="F181">
        <f>STDEV(C181:C187)</f>
        <v>30.040947293413652</v>
      </c>
      <c r="G181">
        <f>F181/SQRT(D181)</f>
        <v>11.354410812453061</v>
      </c>
    </row>
    <row r="182" spans="1:7" x14ac:dyDescent="0.3">
      <c r="A182" t="s">
        <v>3</v>
      </c>
      <c r="C182">
        <v>96</v>
      </c>
    </row>
    <row r="183" spans="1:7" x14ac:dyDescent="0.3">
      <c r="A183" t="s">
        <v>3</v>
      </c>
      <c r="C183">
        <v>41.280000000000655</v>
      </c>
    </row>
    <row r="184" spans="1:7" x14ac:dyDescent="0.3">
      <c r="A184" t="s">
        <v>3</v>
      </c>
      <c r="C184">
        <v>88.159999999999854</v>
      </c>
    </row>
    <row r="185" spans="1:7" x14ac:dyDescent="0.3">
      <c r="A185" t="s">
        <v>3</v>
      </c>
      <c r="C185">
        <v>123.83999999999651</v>
      </c>
    </row>
    <row r="186" spans="1:7" x14ac:dyDescent="0.3">
      <c r="A186" t="s">
        <v>3</v>
      </c>
      <c r="C186">
        <v>75.360000000000582</v>
      </c>
    </row>
    <row r="187" spans="1:7" x14ac:dyDescent="0.3">
      <c r="A187" t="s">
        <v>3</v>
      </c>
      <c r="C187">
        <v>90.720000000001164</v>
      </c>
    </row>
    <row r="188" spans="1:7" x14ac:dyDescent="0.3">
      <c r="A188" t="s">
        <v>4</v>
      </c>
      <c r="C188">
        <v>140.6400000000001</v>
      </c>
      <c r="D188">
        <f>COUNT(C188:C194)</f>
        <v>7</v>
      </c>
      <c r="E188">
        <f>AVERAGE(C188:C194)</f>
        <v>202.21714285714393</v>
      </c>
      <c r="F188">
        <f>STDEV(C188:C194)</f>
        <v>134.62528510824413</v>
      </c>
      <c r="G188">
        <f>F188/SQRT(D188)</f>
        <v>50.883574939654459</v>
      </c>
    </row>
    <row r="189" spans="1:7" x14ac:dyDescent="0.3">
      <c r="A189" t="s">
        <v>4</v>
      </c>
      <c r="C189">
        <v>60.960000000000036</v>
      </c>
    </row>
    <row r="190" spans="1:7" x14ac:dyDescent="0.3">
      <c r="A190" t="s">
        <v>4</v>
      </c>
      <c r="C190">
        <v>278.07999999999993</v>
      </c>
    </row>
    <row r="191" spans="1:7" x14ac:dyDescent="0.3">
      <c r="A191" t="s">
        <v>4</v>
      </c>
      <c r="C191">
        <v>181.92000000000189</v>
      </c>
    </row>
    <row r="192" spans="1:7" x14ac:dyDescent="0.3">
      <c r="A192" t="s">
        <v>4</v>
      </c>
      <c r="C192">
        <v>52.80000000000291</v>
      </c>
    </row>
    <row r="193" spans="1:7" x14ac:dyDescent="0.3">
      <c r="A193" t="s">
        <v>4</v>
      </c>
      <c r="C193">
        <v>271.52000000000407</v>
      </c>
    </row>
    <row r="194" spans="1:7" x14ac:dyDescent="0.3">
      <c r="A194" t="s">
        <v>4</v>
      </c>
      <c r="C194">
        <v>429.59999999999854</v>
      </c>
    </row>
    <row r="195" spans="1:7" x14ac:dyDescent="0.3">
      <c r="A195" t="s">
        <v>5</v>
      </c>
      <c r="C195">
        <v>3796.24</v>
      </c>
      <c r="D195">
        <f>COUNT(C195:C201)</f>
        <v>7</v>
      </c>
      <c r="E195">
        <f>AVERAGE(C195:C201)</f>
        <v>9231.5314285714267</v>
      </c>
      <c r="F195">
        <f>STDEV(C195:C201)</f>
        <v>10319.2556029645</v>
      </c>
      <c r="G195">
        <f>F195/SQRT(D195)</f>
        <v>3900.3120058219924</v>
      </c>
    </row>
    <row r="196" spans="1:7" x14ac:dyDescent="0.3">
      <c r="A196" t="s">
        <v>5</v>
      </c>
      <c r="C196">
        <v>3906.8799999999992</v>
      </c>
    </row>
    <row r="197" spans="1:7" x14ac:dyDescent="0.3">
      <c r="A197" t="s">
        <v>5</v>
      </c>
      <c r="C197">
        <v>6024.6399999999976</v>
      </c>
    </row>
    <row r="198" spans="1:7" x14ac:dyDescent="0.3">
      <c r="A198" t="s">
        <v>5</v>
      </c>
      <c r="C198">
        <v>5873.119999999999</v>
      </c>
    </row>
    <row r="199" spans="1:7" x14ac:dyDescent="0.3">
      <c r="A199" t="s">
        <v>5</v>
      </c>
      <c r="C199">
        <v>99.839999999996508</v>
      </c>
    </row>
    <row r="200" spans="1:7" x14ac:dyDescent="0.3">
      <c r="A200" t="s">
        <v>5</v>
      </c>
      <c r="C200">
        <v>14519.839999999997</v>
      </c>
    </row>
    <row r="201" spans="1:7" x14ac:dyDescent="0.3">
      <c r="A201" t="s">
        <v>5</v>
      </c>
      <c r="C201">
        <v>30400.159999999996</v>
      </c>
    </row>
    <row r="202" spans="1:7" x14ac:dyDescent="0.3">
      <c r="A202" t="s">
        <v>2</v>
      </c>
      <c r="C202">
        <v>138.8799999999992</v>
      </c>
      <c r="D202">
        <f>COUNT(C202:C204)</f>
        <v>3</v>
      </c>
      <c r="E202">
        <f>AVERAGE(C202:C204)</f>
        <v>111.68000000000029</v>
      </c>
      <c r="F202">
        <f>STDEV(C202:C204)</f>
        <v>43.289980364975889</v>
      </c>
      <c r="G202">
        <f>F202/SQRT(D202)</f>
        <v>24.993481816932444</v>
      </c>
    </row>
    <row r="203" spans="1:7" x14ac:dyDescent="0.3">
      <c r="A203" t="s">
        <v>2</v>
      </c>
      <c r="C203">
        <v>61.760000000000218</v>
      </c>
    </row>
    <row r="204" spans="1:7" x14ac:dyDescent="0.3">
      <c r="A204" t="s">
        <v>2</v>
      </c>
      <c r="C204">
        <v>134.40000000000146</v>
      </c>
    </row>
    <row r="205" spans="1:7" x14ac:dyDescent="0.3">
      <c r="A205" t="s">
        <v>0</v>
      </c>
      <c r="C205">
        <v>1336.56</v>
      </c>
      <c r="D205">
        <f>COUNT(C205:C215)</f>
        <v>11</v>
      </c>
      <c r="E205">
        <f>AVERAGE(C205:C215)</f>
        <v>1114.353636363636</v>
      </c>
      <c r="F205">
        <f>STDEV(C205:C215)</f>
        <v>713.26372618089556</v>
      </c>
      <c r="G205">
        <f>F205/SQRT(D205)</f>
        <v>215.05710511934765</v>
      </c>
    </row>
    <row r="206" spans="1:7" x14ac:dyDescent="0.3">
      <c r="A206" t="s">
        <v>0</v>
      </c>
      <c r="C206">
        <v>323.51999999999862</v>
      </c>
    </row>
    <row r="207" spans="1:7" x14ac:dyDescent="0.3">
      <c r="A207" t="s">
        <v>0</v>
      </c>
      <c r="C207">
        <v>1088.9599999999991</v>
      </c>
    </row>
    <row r="208" spans="1:7" x14ac:dyDescent="0.3">
      <c r="A208" t="s">
        <v>0</v>
      </c>
      <c r="C208">
        <v>919.72000000000116</v>
      </c>
    </row>
    <row r="209" spans="1:11" x14ac:dyDescent="0.3">
      <c r="A209" t="s">
        <v>0</v>
      </c>
      <c r="C209">
        <v>725.59999999999854</v>
      </c>
    </row>
    <row r="210" spans="1:11" x14ac:dyDescent="0.3">
      <c r="A210" t="s">
        <v>0</v>
      </c>
      <c r="C210">
        <v>1107.0400000000009</v>
      </c>
    </row>
    <row r="211" spans="1:11" x14ac:dyDescent="0.3">
      <c r="A211" t="s">
        <v>0</v>
      </c>
      <c r="C211">
        <v>936.80000000000291</v>
      </c>
    </row>
    <row r="212" spans="1:11" x14ac:dyDescent="0.3">
      <c r="A212" t="s">
        <v>0</v>
      </c>
      <c r="C212">
        <v>2835.6800000000003</v>
      </c>
    </row>
    <row r="213" spans="1:11" x14ac:dyDescent="0.3">
      <c r="A213" t="s">
        <v>0</v>
      </c>
      <c r="C213">
        <v>131.83999999999651</v>
      </c>
    </row>
    <row r="214" spans="1:11" x14ac:dyDescent="0.3">
      <c r="A214" t="s">
        <v>0</v>
      </c>
      <c r="C214">
        <v>1240.6500000000015</v>
      </c>
    </row>
    <row r="215" spans="1:11" x14ac:dyDescent="0.3">
      <c r="A215" t="s">
        <v>0</v>
      </c>
      <c r="C215">
        <v>1611.5199999999968</v>
      </c>
    </row>
    <row r="217" spans="1:11" x14ac:dyDescent="0.3">
      <c r="K217" t="s">
        <v>6</v>
      </c>
    </row>
    <row r="218" spans="1:11" x14ac:dyDescent="0.3">
      <c r="E218" t="s">
        <v>17</v>
      </c>
      <c r="F218" t="s">
        <v>7</v>
      </c>
      <c r="G218">
        <v>20</v>
      </c>
      <c r="H218">
        <v>551.63800000000049</v>
      </c>
      <c r="I218">
        <v>554.30076934914314</v>
      </c>
      <c r="J218">
        <v>123.94542002451159</v>
      </c>
      <c r="K218">
        <f>G218*H218</f>
        <v>11032.760000000009</v>
      </c>
    </row>
    <row r="219" spans="1:11" x14ac:dyDescent="0.3">
      <c r="E219" t="s">
        <v>17</v>
      </c>
      <c r="F219" t="s">
        <v>8</v>
      </c>
      <c r="G219">
        <v>7</v>
      </c>
      <c r="H219">
        <v>79.451428571428394</v>
      </c>
      <c r="I219">
        <v>30.040947293413652</v>
      </c>
      <c r="J219">
        <v>11.354410812453061</v>
      </c>
      <c r="K219">
        <f t="shared" ref="K219:K223" si="2">G219*H219</f>
        <v>556.15999999999872</v>
      </c>
    </row>
    <row r="220" spans="1:11" x14ac:dyDescent="0.3">
      <c r="E220" t="s">
        <v>17</v>
      </c>
      <c r="F220" t="s">
        <v>9</v>
      </c>
      <c r="G220">
        <v>7</v>
      </c>
      <c r="H220">
        <v>202.21714285714393</v>
      </c>
      <c r="I220">
        <v>134.62528510824413</v>
      </c>
      <c r="J220">
        <v>50.883574939654459</v>
      </c>
      <c r="K220">
        <f t="shared" si="2"/>
        <v>1415.5200000000075</v>
      </c>
    </row>
    <row r="221" spans="1:11" x14ac:dyDescent="0.3">
      <c r="E221" t="s">
        <v>17</v>
      </c>
      <c r="F221" t="s">
        <v>10</v>
      </c>
      <c r="G221">
        <v>7</v>
      </c>
      <c r="H221">
        <v>9231.5314285714267</v>
      </c>
      <c r="I221">
        <v>10319.2556029645</v>
      </c>
      <c r="J221">
        <v>3900.3120058219924</v>
      </c>
      <c r="K221">
        <f t="shared" si="2"/>
        <v>64620.719999999987</v>
      </c>
    </row>
    <row r="222" spans="1:11" x14ac:dyDescent="0.3">
      <c r="E222" t="s">
        <v>17</v>
      </c>
      <c r="F222" t="s">
        <v>11</v>
      </c>
      <c r="G222">
        <v>3</v>
      </c>
      <c r="H222">
        <v>111.68000000000029</v>
      </c>
      <c r="I222">
        <v>43.289980364975889</v>
      </c>
      <c r="J222">
        <v>24.993481816932444</v>
      </c>
      <c r="K222">
        <f t="shared" si="2"/>
        <v>335.04000000000087</v>
      </c>
    </row>
    <row r="223" spans="1:11" x14ac:dyDescent="0.3">
      <c r="E223" t="s">
        <v>17</v>
      </c>
      <c r="F223" t="s">
        <v>12</v>
      </c>
      <c r="G223">
        <v>11</v>
      </c>
      <c r="H223">
        <v>1114.353636363636</v>
      </c>
      <c r="I223">
        <v>713.26372618089556</v>
      </c>
      <c r="J223">
        <v>215.05710511934765</v>
      </c>
      <c r="K223">
        <f t="shared" si="2"/>
        <v>12257.889999999996</v>
      </c>
    </row>
    <row r="224" spans="1:11" x14ac:dyDescent="0.3">
      <c r="K224">
        <f>SUM(K218:K223)</f>
        <v>90218.090000000011</v>
      </c>
    </row>
  </sheetData>
  <autoFilter ref="D1:D154">
    <filterColumn colId="0">
      <filters>
        <filter val="1"/>
      </filters>
    </filterColumn>
  </autoFilter>
  <sortState ref="A161:C216">
    <sortCondition ref="A16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15</vt:i4>
      </vt:variant>
    </vt:vector>
  </HeadingPairs>
  <TitlesOfParts>
    <vt:vector size="32" baseType="lpstr">
      <vt:lpstr>Data</vt:lpstr>
      <vt:lpstr>Arranged</vt:lpstr>
      <vt:lpstr>CN-1</vt:lpstr>
      <vt:lpstr>CN-2</vt:lpstr>
      <vt:lpstr>CN-3</vt:lpstr>
      <vt:lpstr>CN-4</vt:lpstr>
      <vt:lpstr>CN-5</vt:lpstr>
      <vt:lpstr>CN-6</vt:lpstr>
      <vt:lpstr>CN-7</vt:lpstr>
      <vt:lpstr>CN-8</vt:lpstr>
      <vt:lpstr>CN-9</vt:lpstr>
      <vt:lpstr>CN-10</vt:lpstr>
      <vt:lpstr>CN-11</vt:lpstr>
      <vt:lpstr>CN-12</vt:lpstr>
      <vt:lpstr>CN-13</vt:lpstr>
      <vt:lpstr>CN-14</vt:lpstr>
      <vt:lpstr>CN-15</vt:lpstr>
      <vt:lpstr>'CN-1'!CN_1_Citron_HLB_Nymph_Control_C_1__Run_1_040417</vt:lpstr>
      <vt:lpstr>'CN-10'!CN_10_Control_plant_nymph_R_4_C_1_041717</vt:lpstr>
      <vt:lpstr>'CN-11'!CN_11_Control_plant_nymph_R_4_C_2_041717</vt:lpstr>
      <vt:lpstr>'CN-12'!CN_12_Control_plant_nymph_R_4_C_7_041717</vt:lpstr>
      <vt:lpstr>'CN-13'!CN_13_Control_plant_nymph_R_5_C_8_041917</vt:lpstr>
      <vt:lpstr>'CN-14'!CN_14_Control_plant_nymph_R_6_C_1_050517</vt:lpstr>
      <vt:lpstr>'CN-15'!CN_15_Control_plant_nymph_R_7_C_2_050817</vt:lpstr>
      <vt:lpstr>'CN-2'!CN_2_Citron_HLB_Nymph_Control_C_6__Run_1_040417</vt:lpstr>
      <vt:lpstr>'CN-3'!CN_3_Citron_HLB_Nymph_Control_C_8__Run_1_040417</vt:lpstr>
      <vt:lpstr>'CN-4'!CN_4_Citron_Nymph_Control_C_1__Run_2_041117</vt:lpstr>
      <vt:lpstr>'CN-5'!CN_5_Citron_Nymph_Control_C_2__Run_2_041117</vt:lpstr>
      <vt:lpstr>'CN-6'!CN_6_Control_plant_nymph_R_2_C_8_041117</vt:lpstr>
      <vt:lpstr>'CN-7'!CN_7_Control_plant_nymph_R_3_C_2_041317</vt:lpstr>
      <vt:lpstr>'CN-8'!CN_8_Control_plant_nymph_R_3_C_7_041317</vt:lpstr>
      <vt:lpstr>'CN-9'!CN_9_Control_plant_nymph_R_3_C_8_041317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2017-12-12T16:14:05Z</dcterms:modified>
</cp:coreProperties>
</file>